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8"/>
  <workbookPr/>
  <mc:AlternateContent xmlns:mc="http://schemas.openxmlformats.org/markup-compatibility/2006">
    <mc:Choice Requires="x15">
      <x15ac:absPath xmlns:x15ac="http://schemas.microsoft.com/office/spreadsheetml/2010/11/ac" url="https://anacafegt-my.sharepoint.com/personal/marco_frb_anacafe_org/Documents/Unidad_GIS/13. Proyectos especiales 2024/08. Tutoriales 2024/03. Fase 2 Mapa de finca/05. Producción/04. Instrumentos auxiliares/"/>
    </mc:Choice>
  </mc:AlternateContent>
  <xr:revisionPtr revIDLastSave="27" documentId="13_ncr:1_{D31CE30C-78E2-40E5-A767-980D150C33A7}" xr6:coauthVersionLast="47" xr6:coauthVersionMax="47" xr10:uidLastSave="{84D3CD54-1427-46EB-AAA0-685EF4AAD80C}"/>
  <bookViews>
    <workbookView xWindow="11424" yWindow="-5844" windowWidth="23232" windowHeight="12552" xr2:uid="{CD52A554-3D2B-4417-81EE-41D85B67CD60}"/>
  </bookViews>
  <sheets>
    <sheet name="AZ_CoordenadasPRO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I13" i="1" s="1"/>
  <c r="G14" i="1"/>
  <c r="H14" i="1" s="1"/>
  <c r="I14" i="1" s="1"/>
  <c r="G15" i="1"/>
  <c r="H15" i="1" s="1"/>
  <c r="G16" i="1"/>
  <c r="H16" i="1" s="1"/>
  <c r="G17" i="1"/>
  <c r="H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G24" i="1"/>
  <c r="H24" i="1" s="1"/>
  <c r="G25" i="1"/>
  <c r="H25" i="1" s="1"/>
  <c r="G26" i="1"/>
  <c r="H26" i="1" s="1"/>
  <c r="I26" i="1" s="1"/>
  <c r="G27" i="1"/>
  <c r="H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I37" i="1" s="1"/>
  <c r="G38" i="1"/>
  <c r="H38" i="1" s="1"/>
  <c r="I38" i="1" s="1"/>
  <c r="G39" i="1"/>
  <c r="H39" i="1" s="1"/>
  <c r="G40" i="1"/>
  <c r="H40" i="1" s="1"/>
  <c r="G41" i="1"/>
  <c r="H41" i="1" s="1"/>
  <c r="G42" i="1"/>
  <c r="H42" i="1" s="1"/>
  <c r="I42" i="1" s="1"/>
  <c r="G43" i="1"/>
  <c r="H43" i="1" s="1"/>
  <c r="G44" i="1"/>
  <c r="H44" i="1" s="1"/>
  <c r="G45" i="1"/>
  <c r="H45" i="1" s="1"/>
  <c r="I45" i="1" s="1"/>
  <c r="G46" i="1"/>
  <c r="H46" i="1" s="1"/>
  <c r="I46" i="1" s="1"/>
  <c r="G47" i="1"/>
  <c r="H47" i="1" s="1"/>
  <c r="G48" i="1"/>
  <c r="H48" i="1" s="1"/>
  <c r="G49" i="1"/>
  <c r="H49" i="1" s="1"/>
  <c r="G50" i="1"/>
  <c r="H50" i="1" s="1"/>
  <c r="I50" i="1" s="1"/>
  <c r="G51" i="1"/>
  <c r="H51" i="1" s="1"/>
  <c r="I51" i="1" s="1"/>
  <c r="G52" i="1"/>
  <c r="H52" i="1" s="1"/>
  <c r="J52" i="1" s="1"/>
  <c r="G53" i="1"/>
  <c r="H53" i="1" s="1"/>
  <c r="I53" i="1" s="1"/>
  <c r="G54" i="1"/>
  <c r="H54" i="1" s="1"/>
  <c r="I54" i="1" s="1"/>
  <c r="G55" i="1"/>
  <c r="H55" i="1" s="1"/>
  <c r="G56" i="1"/>
  <c r="H56" i="1" s="1"/>
  <c r="G57" i="1"/>
  <c r="H57" i="1" s="1"/>
  <c r="G12" i="1"/>
  <c r="H12" i="1" s="1"/>
  <c r="G11" i="1"/>
  <c r="H11" i="1" s="1"/>
  <c r="G10" i="1"/>
  <c r="H10" i="1" s="1"/>
  <c r="G9" i="1"/>
  <c r="H9" i="1" s="1"/>
  <c r="G8" i="1"/>
  <c r="H8" i="1" s="1"/>
  <c r="J8" i="1" s="1"/>
  <c r="G7" i="1"/>
  <c r="H7" i="1" s="1"/>
  <c r="I7" i="1" s="1"/>
  <c r="G6" i="1"/>
  <c r="H6" i="1" s="1"/>
  <c r="G5" i="1"/>
  <c r="H5" i="1" s="1"/>
  <c r="I5" i="1" s="1"/>
  <c r="G4" i="1"/>
  <c r="H4" i="1" s="1"/>
  <c r="G3" i="1"/>
  <c r="H3" i="1" s="1"/>
  <c r="I3" i="1" s="1"/>
  <c r="G2" i="1"/>
  <c r="H2" i="1" s="1"/>
  <c r="J55" i="1" l="1"/>
  <c r="I55" i="1"/>
  <c r="I52" i="1"/>
  <c r="J51" i="1"/>
  <c r="I47" i="1"/>
  <c r="J47" i="1"/>
  <c r="I44" i="1"/>
  <c r="J44" i="1"/>
  <c r="I43" i="1"/>
  <c r="J43" i="1"/>
  <c r="I39" i="1"/>
  <c r="J39" i="1"/>
  <c r="I36" i="1"/>
  <c r="J36" i="1"/>
  <c r="I35" i="1"/>
  <c r="J35" i="1"/>
  <c r="J31" i="1"/>
  <c r="J28" i="1"/>
  <c r="I27" i="1"/>
  <c r="J27" i="1"/>
  <c r="J23" i="1"/>
  <c r="I23" i="1"/>
  <c r="I57" i="1"/>
  <c r="J57" i="1"/>
  <c r="I49" i="1"/>
  <c r="J49" i="1"/>
  <c r="J56" i="1"/>
  <c r="I56" i="1"/>
  <c r="J48" i="1"/>
  <c r="I48" i="1"/>
  <c r="I34" i="1"/>
  <c r="J34" i="1"/>
  <c r="I32" i="1"/>
  <c r="J32" i="1"/>
  <c r="I16" i="1"/>
  <c r="J16" i="1"/>
  <c r="I41" i="1"/>
  <c r="J41" i="1"/>
  <c r="J17" i="1"/>
  <c r="I17" i="1"/>
  <c r="I25" i="1"/>
  <c r="J25" i="1"/>
  <c r="J40" i="1"/>
  <c r="I40" i="1"/>
  <c r="I33" i="1"/>
  <c r="J33" i="1"/>
  <c r="J15" i="1"/>
  <c r="I15" i="1"/>
  <c r="J24" i="1"/>
  <c r="I24" i="1"/>
  <c r="J20" i="1"/>
  <c r="J54" i="1"/>
  <c r="J46" i="1"/>
  <c r="J38" i="1"/>
  <c r="J30" i="1"/>
  <c r="J22" i="1"/>
  <c r="J14" i="1"/>
  <c r="J19" i="1"/>
  <c r="J53" i="1"/>
  <c r="J45" i="1"/>
  <c r="J37" i="1"/>
  <c r="J29" i="1"/>
  <c r="J21" i="1"/>
  <c r="J13" i="1"/>
  <c r="J50" i="1"/>
  <c r="J42" i="1"/>
  <c r="J26" i="1"/>
  <c r="J18" i="1"/>
  <c r="I2" i="1"/>
  <c r="K2" i="1" s="1"/>
  <c r="J2" i="1"/>
  <c r="L2" i="1" s="1"/>
  <c r="J4" i="1"/>
  <c r="I4" i="1"/>
  <c r="J6" i="1"/>
  <c r="I6" i="1"/>
  <c r="J9" i="1"/>
  <c r="I9" i="1"/>
  <c r="J10" i="1"/>
  <c r="I10" i="1"/>
  <c r="J11" i="1"/>
  <c r="I11" i="1"/>
  <c r="J12" i="1"/>
  <c r="I12" i="1"/>
  <c r="J3" i="1"/>
  <c r="J5" i="1"/>
  <c r="J7" i="1"/>
  <c r="I8" i="1"/>
  <c r="I58" i="1" l="1"/>
  <c r="J58" i="1"/>
  <c r="M2" i="1"/>
  <c r="L3" i="1"/>
  <c r="N2" i="1"/>
  <c r="K3" i="1"/>
  <c r="K4" i="1" l="1"/>
  <c r="N3" i="1"/>
  <c r="L4" i="1"/>
  <c r="M3" i="1"/>
  <c r="M4" i="1" l="1"/>
  <c r="L5" i="1"/>
  <c r="N4" i="1"/>
  <c r="K5" i="1"/>
  <c r="L6" i="1" l="1"/>
  <c r="M5" i="1"/>
  <c r="K6" i="1"/>
  <c r="N5" i="1"/>
  <c r="N6" i="1" l="1"/>
  <c r="K7" i="1"/>
  <c r="M6" i="1"/>
  <c r="L7" i="1"/>
  <c r="K8" i="1" l="1"/>
  <c r="N7" i="1"/>
  <c r="L8" i="1"/>
  <c r="M7" i="1"/>
  <c r="M8" i="1" l="1"/>
  <c r="L9" i="1"/>
  <c r="N8" i="1"/>
  <c r="K9" i="1"/>
  <c r="K10" i="1" l="1"/>
  <c r="N9" i="1"/>
  <c r="L10" i="1"/>
  <c r="M9" i="1"/>
  <c r="M10" i="1" l="1"/>
  <c r="L11" i="1"/>
  <c r="K11" i="1"/>
  <c r="N10" i="1"/>
  <c r="K12" i="1" l="1"/>
  <c r="N11" i="1"/>
  <c r="L12" i="1"/>
  <c r="M11" i="1"/>
  <c r="M12" i="1" l="1"/>
  <c r="Q7" i="1" s="1"/>
  <c r="L13" i="1"/>
  <c r="N12" i="1"/>
  <c r="Q8" i="1" s="1"/>
  <c r="K13" i="1"/>
  <c r="N13" i="1" l="1"/>
  <c r="K14" i="1"/>
  <c r="M13" i="1"/>
  <c r="L14" i="1"/>
  <c r="L15" i="1" l="1"/>
  <c r="M14" i="1"/>
  <c r="N14" i="1"/>
  <c r="K15" i="1"/>
  <c r="N15" i="1" l="1"/>
  <c r="K16" i="1"/>
  <c r="L16" i="1"/>
  <c r="M15" i="1"/>
  <c r="M16" i="1" l="1"/>
  <c r="L17" i="1"/>
  <c r="K17" i="1"/>
  <c r="N16" i="1"/>
  <c r="N17" i="1" l="1"/>
  <c r="K18" i="1"/>
  <c r="M17" i="1"/>
  <c r="L18" i="1"/>
  <c r="L19" i="1" l="1"/>
  <c r="M18" i="1"/>
  <c r="N18" i="1"/>
  <c r="K19" i="1"/>
  <c r="N19" i="1" l="1"/>
  <c r="K20" i="1"/>
  <c r="L20" i="1"/>
  <c r="M19" i="1"/>
  <c r="L21" i="1" l="1"/>
  <c r="M20" i="1"/>
  <c r="K21" i="1"/>
  <c r="N20" i="1"/>
  <c r="N21" i="1" l="1"/>
  <c r="K22" i="1"/>
  <c r="M21" i="1"/>
  <c r="L22" i="1"/>
  <c r="L23" i="1" l="1"/>
  <c r="M22" i="1"/>
  <c r="K23" i="1"/>
  <c r="N22" i="1"/>
  <c r="K24" i="1" l="1"/>
  <c r="N23" i="1"/>
  <c r="M23" i="1"/>
  <c r="L24" i="1"/>
  <c r="M24" i="1" l="1"/>
  <c r="L25" i="1"/>
  <c r="N24" i="1"/>
  <c r="K25" i="1"/>
  <c r="K26" i="1" l="1"/>
  <c r="N25" i="1"/>
  <c r="M25" i="1"/>
  <c r="L26" i="1"/>
  <c r="M26" i="1" l="1"/>
  <c r="L27" i="1"/>
  <c r="N26" i="1"/>
  <c r="K27" i="1"/>
  <c r="K28" i="1" l="1"/>
  <c r="N27" i="1"/>
  <c r="M27" i="1"/>
  <c r="L28" i="1"/>
  <c r="L29" i="1" l="1"/>
  <c r="M28" i="1"/>
  <c r="K29" i="1"/>
  <c r="N28" i="1"/>
  <c r="N29" i="1" l="1"/>
  <c r="K30" i="1"/>
  <c r="L30" i="1"/>
  <c r="M29" i="1"/>
  <c r="L31" i="1" l="1"/>
  <c r="M30" i="1"/>
  <c r="K31" i="1"/>
  <c r="N30" i="1"/>
  <c r="K32" i="1" l="1"/>
  <c r="N31" i="1"/>
  <c r="L32" i="1"/>
  <c r="M31" i="1"/>
  <c r="M32" i="1" l="1"/>
  <c r="L33" i="1"/>
  <c r="N32" i="1"/>
  <c r="K33" i="1"/>
  <c r="K34" i="1" l="1"/>
  <c r="N33" i="1"/>
  <c r="L34" i="1"/>
  <c r="M33" i="1"/>
  <c r="L35" i="1" l="1"/>
  <c r="M34" i="1"/>
  <c r="N34" i="1"/>
  <c r="K35" i="1"/>
  <c r="N35" i="1" l="1"/>
  <c r="K36" i="1"/>
  <c r="L36" i="1"/>
  <c r="M35" i="1"/>
  <c r="M36" i="1" l="1"/>
  <c r="L37" i="1"/>
  <c r="K37" i="1"/>
  <c r="N36" i="1"/>
  <c r="K38" i="1" l="1"/>
  <c r="N37" i="1"/>
  <c r="M37" i="1"/>
  <c r="L38" i="1"/>
  <c r="L39" i="1" l="1"/>
  <c r="M38" i="1"/>
  <c r="K39" i="1"/>
  <c r="N38" i="1"/>
  <c r="K40" i="1" l="1"/>
  <c r="N39" i="1"/>
  <c r="M39" i="1"/>
  <c r="L40" i="1"/>
  <c r="M40" i="1" l="1"/>
  <c r="L41" i="1"/>
  <c r="N40" i="1"/>
  <c r="K41" i="1"/>
  <c r="N41" i="1" l="1"/>
  <c r="K42" i="1"/>
  <c r="L42" i="1"/>
  <c r="M41" i="1"/>
  <c r="M42" i="1" l="1"/>
  <c r="L43" i="1"/>
  <c r="K43" i="1"/>
  <c r="N42" i="1"/>
  <c r="K44" i="1" l="1"/>
  <c r="N43" i="1"/>
  <c r="M43" i="1"/>
  <c r="L44" i="1"/>
  <c r="L45" i="1" l="1"/>
  <c r="M44" i="1"/>
  <c r="K45" i="1"/>
  <c r="N44" i="1"/>
  <c r="N45" i="1" l="1"/>
  <c r="K46" i="1"/>
  <c r="L46" i="1"/>
  <c r="M45" i="1"/>
  <c r="L47" i="1" l="1"/>
  <c r="M46" i="1"/>
  <c r="K47" i="1"/>
  <c r="N46" i="1"/>
  <c r="K48" i="1" l="1"/>
  <c r="N47" i="1"/>
  <c r="L48" i="1"/>
  <c r="M47" i="1"/>
  <c r="L49" i="1" l="1"/>
  <c r="M48" i="1"/>
  <c r="N48" i="1"/>
  <c r="K49" i="1"/>
  <c r="K50" i="1" l="1"/>
  <c r="N49" i="1"/>
  <c r="L50" i="1"/>
  <c r="M49" i="1"/>
  <c r="L51" i="1" l="1"/>
  <c r="M50" i="1"/>
  <c r="N50" i="1"/>
  <c r="K51" i="1"/>
  <c r="K52" i="1" l="1"/>
  <c r="N51" i="1"/>
  <c r="M51" i="1"/>
  <c r="L52" i="1"/>
  <c r="M52" i="1" l="1"/>
  <c r="L53" i="1"/>
  <c r="K53" i="1"/>
  <c r="N52" i="1"/>
  <c r="N53" i="1" l="1"/>
  <c r="K54" i="1"/>
  <c r="M53" i="1"/>
  <c r="L54" i="1"/>
  <c r="L55" i="1" l="1"/>
  <c r="M54" i="1"/>
  <c r="N54" i="1"/>
  <c r="K55" i="1"/>
  <c r="K56" i="1" l="1"/>
  <c r="N55" i="1"/>
  <c r="M55" i="1"/>
  <c r="L56" i="1"/>
  <c r="M56" i="1" l="1"/>
  <c r="L57" i="1"/>
  <c r="M57" i="1" s="1"/>
  <c r="K57" i="1"/>
  <c r="N57" i="1" s="1"/>
  <c r="N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tc={05B96591-0C68-4F50-BD6F-DE258F8F91BF}</author>
    <author>tc={DD9EAB6D-CE2D-4497-B55B-1CB53A2F7056}</author>
    <author>tc={29E40F24-D07C-465A-BE45-F667E53BC5C3}</author>
    <author>tc={505ACDB0-4F0D-4009-8E40-D22F5380FABB}</author>
    <author>tc={46CECB62-540C-4389-8621-4577F5AFED14}</author>
    <author>tc={F4D36503-53E9-4DC8-96AD-293A286BF5BF}</author>
    <author>tc={40546B10-A11C-4FB2-B6BF-1C01F56DFD0C}</author>
    <author>tc={D5695FBC-BB49-469B-8803-4612FA14A87A}</author>
  </authors>
  <commentList>
    <comment ref="A1" authorId="0" shapeId="0" xr:uid="{05B96591-0C68-4F50-BD6F-DE258F8F91B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Estación</t>
      </text>
    </comment>
    <comment ref="B1" authorId="1" shapeId="0" xr:uid="{DD9EAB6D-CE2D-4497-B55B-1CB53A2F7056}">
      <text>
        <t>[Threaded comment]
Your version of Excel allows you to read this threaded comment; however, any edits to it will get removed if the file is opened in a newer version of Excel. Learn more: https://go.microsoft.com/fwlink/?linkid=870924
Comment:
    Punto observado</t>
      </text>
    </comment>
    <comment ref="C1" authorId="2" shapeId="0" xr:uid="{29E40F24-D07C-465A-BE45-F667E53BC5C3}">
      <text>
        <t>[Threaded comment]
Your version of Excel allows you to read this threaded comment; however, any edits to it will get removed if the file is opened in a newer version of Excel. Learn more: https://go.microsoft.com/fwlink/?linkid=870924
Comment:
    Grados</t>
      </text>
    </comment>
    <comment ref="D1" authorId="3" shapeId="0" xr:uid="{505ACDB0-4F0D-4009-8E40-D22F5380FABB}">
      <text>
        <t>[Threaded comment]
Your version of Excel allows you to read this threaded comment; however, any edits to it will get removed if the file is opened in a newer version of Excel. Learn more: https://go.microsoft.com/fwlink/?linkid=870924
Comment:
    Minutos</t>
      </text>
    </comment>
    <comment ref="E1" authorId="4" shapeId="0" xr:uid="{46CECB62-540C-4389-8621-4577F5AFED14}">
      <text>
        <t>[Threaded comment]
Your version of Excel allows you to read this threaded comment; however, any edits to it will get removed if the file is opened in a newer version of Excel. Learn more: https://go.microsoft.com/fwlink/?linkid=870924
Comment:
    Segundos</t>
      </text>
    </comment>
    <comment ref="F1" authorId="5" shapeId="0" xr:uid="{F4D36503-53E9-4DC8-96AD-293A286BF5BF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Distancia</t>
      </text>
    </comment>
    <comment ref="Q3" authorId="6" shapeId="0" xr:uid="{40546B10-A11C-4FB2-B6BF-1C01F56DFD0C}">
      <text>
        <t>[Threaded comment]
Your version of Excel allows you to read this threaded comment; however, any edits to it will get removed if the file is opened in a newer version of Excel. Learn more: https://go.microsoft.com/fwlink/?linkid=870924
Comment:
    Introduzca las coordenadas proyectadas del primer punto de su levantamiento</t>
      </text>
    </comment>
    <comment ref="I58" authorId="7" shapeId="0" xr:uid="{D5695FBC-BB49-469B-8803-4612FA14A87A}">
      <text>
        <t>[Threaded comment]
Your version of Excel allows you to read this threaded comment; however, any edits to it will get removed if the file is opened in a newer version of Excel. Learn more: https://go.microsoft.com/fwlink/?linkid=870924
Comment:
    La sumatoria cercana o igual a cero indica la precisión  del derrotero, o error de cierre.</t>
      </text>
    </comment>
  </commentList>
</comments>
</file>

<file path=xl/sharedStrings.xml><?xml version="1.0" encoding="utf-8"?>
<sst xmlns="http://schemas.openxmlformats.org/spreadsheetml/2006/main" count="23" uniqueCount="22">
  <si>
    <t>EST</t>
  </si>
  <si>
    <t>PO</t>
  </si>
  <si>
    <t>G</t>
  </si>
  <si>
    <t>M</t>
  </si>
  <si>
    <t>S</t>
  </si>
  <si>
    <t>DH</t>
  </si>
  <si>
    <t>GRADOS DEC.</t>
  </si>
  <si>
    <t>RAD</t>
  </si>
  <si>
    <t>XP</t>
  </si>
  <si>
    <t>YP</t>
  </si>
  <si>
    <t>XT</t>
  </si>
  <si>
    <t>YT</t>
  </si>
  <si>
    <t>LAT (Y)</t>
  </si>
  <si>
    <t>LONG (X)</t>
  </si>
  <si>
    <t>PO REF</t>
  </si>
  <si>
    <t>LAT</t>
  </si>
  <si>
    <t>LONG</t>
  </si>
  <si>
    <t>COORDENADAS FOTOINTERPRETACIÓN</t>
  </si>
  <si>
    <t>COMPROBACION</t>
  </si>
  <si>
    <t>DIF LAT</t>
  </si>
  <si>
    <t>PO REF - PO REF CALCULADO</t>
  </si>
  <si>
    <t>DIF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</si>
</sst>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9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8"/>
      <color theme="1" tint="0.499984740745262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8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1C478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2" fillId="0" borderId="4" xfId="2" applyFill="1" applyBorder="1" applyAlignment="1">
      <alignment horizontal="center"/>
    </xf>
    <xf numFmtId="0" fontId="2" fillId="0" borderId="5" xfId="2" applyFill="1" applyBorder="1" applyAlignment="1">
      <alignment horizontal="center"/>
    </xf>
    <xf numFmtId="2" fontId="2" fillId="0" borderId="6" xfId="2" applyNumberFormat="1" applyFill="1" applyBorder="1" applyAlignment="1">
      <alignment horizontal="center"/>
    </xf>
    <xf numFmtId="2" fontId="2" fillId="0" borderId="7" xfId="2" applyNumberFormat="1" applyFill="1" applyBorder="1" applyAlignment="1">
      <alignment horizontal="center"/>
    </xf>
    <xf numFmtId="0" fontId="6" fillId="0" borderId="2" xfId="3" applyFont="1" applyFill="1" applyBorder="1"/>
    <xf numFmtId="0" fontId="6" fillId="0" borderId="3" xfId="3" applyFont="1" applyFill="1" applyBorder="1"/>
    <xf numFmtId="0" fontId="6" fillId="0" borderId="4" xfId="3" applyFont="1" applyFill="1" applyBorder="1"/>
    <xf numFmtId="164" fontId="6" fillId="0" borderId="5" xfId="3" applyNumberFormat="1" applyFont="1" applyFill="1" applyBorder="1"/>
    <xf numFmtId="0" fontId="6" fillId="0" borderId="0" xfId="0" applyFont="1"/>
    <xf numFmtId="0" fontId="6" fillId="0" borderId="6" xfId="3" applyFont="1" applyFill="1" applyBorder="1"/>
    <xf numFmtId="164" fontId="6" fillId="0" borderId="7" xfId="3" applyNumberFormat="1" applyFont="1" applyFill="1" applyBorder="1"/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9" xfId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</cellXfs>
  <cellStyles count="4">
    <cellStyle name="Bueno" xfId="1" builtinId="26"/>
    <cellStyle name="Entrada" xfId="2" builtinId="20"/>
    <cellStyle name="Normal" xfId="0" builtinId="0"/>
    <cellStyle name="Texto de advertencia" xfId="3" builtinId="11"/>
  </cellStyles>
  <dxfs count="0"/>
  <tableStyles count="0" defaultTableStyle="TableStyleMedium2" defaultPivotStyle="PivotStyleLight16"/>
  <colors>
    <mruColors>
      <color rgb="FF1C4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VISTA PREVIA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AZ_CoordenadasPROY!$N$2:$N$57</c:f>
              <c:numCache>
                <c:formatCode>0.000000</c:formatCode>
                <c:ptCount val="56"/>
                <c:pt idx="0">
                  <c:v>514884.88351411541</c:v>
                </c:pt>
                <c:pt idx="1">
                  <c:v>514822.90722565941</c:v>
                </c:pt>
                <c:pt idx="2">
                  <c:v>514800.04984757857</c:v>
                </c:pt>
                <c:pt idx="3">
                  <c:v>514758.64256274933</c:v>
                </c:pt>
                <c:pt idx="4">
                  <c:v>514688.16783759528</c:v>
                </c:pt>
                <c:pt idx="5">
                  <c:v>514676.71121020947</c:v>
                </c:pt>
                <c:pt idx="6">
                  <c:v>514646.12028416654</c:v>
                </c:pt>
                <c:pt idx="7">
                  <c:v>514641.56650378666</c:v>
                </c:pt>
                <c:pt idx="8">
                  <c:v>514616.23777474946</c:v>
                </c:pt>
                <c:pt idx="9">
                  <c:v>514612.04448265402</c:v>
                </c:pt>
                <c:pt idx="10">
                  <c:v>514516.28761046648</c:v>
                </c:pt>
                <c:pt idx="11">
                  <c:v>514512.95036234532</c:v>
                </c:pt>
                <c:pt idx="12">
                  <c:v>514509.28206883156</c:v>
                </c:pt>
                <c:pt idx="13">
                  <c:v>514476.45302157121</c:v>
                </c:pt>
                <c:pt idx="14">
                  <c:v>514472.27266440471</c:v>
                </c:pt>
                <c:pt idx="15">
                  <c:v>514471.81825987867</c:v>
                </c:pt>
                <c:pt idx="16">
                  <c:v>514471.28917084442</c:v>
                </c:pt>
                <c:pt idx="17">
                  <c:v>514471.78101058939</c:v>
                </c:pt>
                <c:pt idx="18">
                  <c:v>514471.13660301105</c:v>
                </c:pt>
                <c:pt idx="19">
                  <c:v>514464.27507209609</c:v>
                </c:pt>
                <c:pt idx="20">
                  <c:v>514435.64174333424</c:v>
                </c:pt>
                <c:pt idx="21">
                  <c:v>514428.67979699693</c:v>
                </c:pt>
                <c:pt idx="22">
                  <c:v>514421.79340394324</c:v>
                </c:pt>
                <c:pt idx="23">
                  <c:v>514413.83503972902</c:v>
                </c:pt>
                <c:pt idx="24">
                  <c:v>514406.83843317459</c:v>
                </c:pt>
                <c:pt idx="25">
                  <c:v>514388.6678837706</c:v>
                </c:pt>
                <c:pt idx="26">
                  <c:v>514385.16397728509</c:v>
                </c:pt>
                <c:pt idx="27">
                  <c:v>514376.6191030941</c:v>
                </c:pt>
                <c:pt idx="28">
                  <c:v>514376.36651222687</c:v>
                </c:pt>
                <c:pt idx="29">
                  <c:v>514375.57688409241</c:v>
                </c:pt>
                <c:pt idx="30">
                  <c:v>514375.41312659869</c:v>
                </c:pt>
                <c:pt idx="31">
                  <c:v>514374.89786639082</c:v>
                </c:pt>
                <c:pt idx="32">
                  <c:v>514372.45814326796</c:v>
                </c:pt>
                <c:pt idx="33">
                  <c:v>514327.68588493433</c:v>
                </c:pt>
                <c:pt idx="34">
                  <c:v>514320.74333826551</c:v>
                </c:pt>
                <c:pt idx="35">
                  <c:v>514289.32663289882</c:v>
                </c:pt>
                <c:pt idx="36">
                  <c:v>514285.73520132451</c:v>
                </c:pt>
                <c:pt idx="37">
                  <c:v>514267.44225493592</c:v>
                </c:pt>
                <c:pt idx="38">
                  <c:v>514273.21251512301</c:v>
                </c:pt>
                <c:pt idx="39">
                  <c:v>514293.26068300696</c:v>
                </c:pt>
                <c:pt idx="40">
                  <c:v>514302.00690151181</c:v>
                </c:pt>
                <c:pt idx="41">
                  <c:v>514432.49564754497</c:v>
                </c:pt>
                <c:pt idx="42">
                  <c:v>514561.05585441261</c:v>
                </c:pt>
                <c:pt idx="43">
                  <c:v>514613.2856420218</c:v>
                </c:pt>
                <c:pt idx="44">
                  <c:v>514656.98786960472</c:v>
                </c:pt>
                <c:pt idx="45">
                  <c:v>514704.95390508167</c:v>
                </c:pt>
                <c:pt idx="46">
                  <c:v>514741.19510103489</c:v>
                </c:pt>
                <c:pt idx="47">
                  <c:v>514778.502240817</c:v>
                </c:pt>
                <c:pt idx="48">
                  <c:v>514822.73784985521</c:v>
                </c:pt>
                <c:pt idx="49">
                  <c:v>514824.86962209211</c:v>
                </c:pt>
                <c:pt idx="50">
                  <c:v>514837.04568196373</c:v>
                </c:pt>
                <c:pt idx="51">
                  <c:v>514850.99562189879</c:v>
                </c:pt>
                <c:pt idx="52">
                  <c:v>514867.2249354482</c:v>
                </c:pt>
                <c:pt idx="53">
                  <c:v>514874.30252618989</c:v>
                </c:pt>
                <c:pt idx="54">
                  <c:v>514907.25434106396</c:v>
                </c:pt>
                <c:pt idx="55">
                  <c:v>514902.93235584523</c:v>
                </c:pt>
              </c:numCache>
            </c:numRef>
          </c:xVal>
          <c:yVal>
            <c:numRef>
              <c:f>AZ_CoordenadasPROY!$M$2:$M$57</c:f>
              <c:numCache>
                <c:formatCode>0.000000</c:formatCode>
                <c:ptCount val="56"/>
                <c:pt idx="0">
                  <c:v>1581232.5504009495</c:v>
                </c:pt>
                <c:pt idx="1">
                  <c:v>1581204.7154720074</c:v>
                </c:pt>
                <c:pt idx="2">
                  <c:v>1581194.4566619757</c:v>
                </c:pt>
                <c:pt idx="3">
                  <c:v>1581178.255302185</c:v>
                </c:pt>
                <c:pt idx="4">
                  <c:v>1581140.6058278799</c:v>
                </c:pt>
                <c:pt idx="5">
                  <c:v>1581129.6181272585</c:v>
                </c:pt>
                <c:pt idx="6">
                  <c:v>1581100.2792752048</c:v>
                </c:pt>
                <c:pt idx="7">
                  <c:v>1581097.5306673294</c:v>
                </c:pt>
                <c:pt idx="8">
                  <c:v>1581082.2425114445</c:v>
                </c:pt>
                <c:pt idx="9">
                  <c:v>1581078.840115024</c:v>
                </c:pt>
                <c:pt idx="10">
                  <c:v>1581002.9049456369</c:v>
                </c:pt>
                <c:pt idx="11">
                  <c:v>1581009.8241868508</c:v>
                </c:pt>
                <c:pt idx="12">
                  <c:v>1581017.4297610368</c:v>
                </c:pt>
                <c:pt idx="13">
                  <c:v>1581085.7706064002</c:v>
                </c:pt>
                <c:pt idx="14">
                  <c:v>1581107.901243489</c:v>
                </c:pt>
                <c:pt idx="15">
                  <c:v>1581112.5591310496</c:v>
                </c:pt>
                <c:pt idx="16">
                  <c:v>1581117.9833881226</c:v>
                </c:pt>
                <c:pt idx="17">
                  <c:v>1581128.0653983222</c:v>
                </c:pt>
                <c:pt idx="18">
                  <c:v>1581164.373680227</c:v>
                </c:pt>
                <c:pt idx="19">
                  <c:v>1581172.9469966509</c:v>
                </c:pt>
                <c:pt idx="20">
                  <c:v>1581208.7236854304</c:v>
                </c:pt>
                <c:pt idx="21">
                  <c:v>1581211.7966975027</c:v>
                </c:pt>
                <c:pt idx="22">
                  <c:v>1581221.863693068</c:v>
                </c:pt>
                <c:pt idx="23">
                  <c:v>1581223.5448816458</c:v>
                </c:pt>
                <c:pt idx="24">
                  <c:v>1581225.0228186275</c:v>
                </c:pt>
                <c:pt idx="25">
                  <c:v>1581250.7672210357</c:v>
                </c:pt>
                <c:pt idx="26">
                  <c:v>1581257.7750640947</c:v>
                </c:pt>
                <c:pt idx="27">
                  <c:v>1581274.8649024223</c:v>
                </c:pt>
                <c:pt idx="28">
                  <c:v>1581278.8509071707</c:v>
                </c:pt>
                <c:pt idx="29">
                  <c:v>1581291.3119136873</c:v>
                </c:pt>
                <c:pt idx="30">
                  <c:v>1581295.8259443121</c:v>
                </c:pt>
                <c:pt idx="31">
                  <c:v>1581310.0286007861</c:v>
                </c:pt>
                <c:pt idx="32">
                  <c:v>1581313.3832475757</c:v>
                </c:pt>
                <c:pt idx="33">
                  <c:v>1581374.945017569</c:v>
                </c:pt>
                <c:pt idx="34">
                  <c:v>1581384.023733709</c:v>
                </c:pt>
                <c:pt idx="35">
                  <c:v>1581425.107131632</c:v>
                </c:pt>
                <c:pt idx="36">
                  <c:v>1581430.191641859</c:v>
                </c:pt>
                <c:pt idx="37">
                  <c:v>1581456.0895560882</c:v>
                </c:pt>
                <c:pt idx="38">
                  <c:v>1581459.1121862959</c:v>
                </c:pt>
                <c:pt idx="39">
                  <c:v>1581469.6135380422</c:v>
                </c:pt>
                <c:pt idx="40">
                  <c:v>1581470.1555997226</c:v>
                </c:pt>
                <c:pt idx="41">
                  <c:v>1581478.5737205758</c:v>
                </c:pt>
                <c:pt idx="42">
                  <c:v>1581481.8910718011</c:v>
                </c:pt>
                <c:pt idx="43">
                  <c:v>1581476.5615045296</c:v>
                </c:pt>
                <c:pt idx="44">
                  <c:v>1581471.2319660611</c:v>
                </c:pt>
                <c:pt idx="45">
                  <c:v>1581468.567188279</c:v>
                </c:pt>
                <c:pt idx="46">
                  <c:v>1581465.3694328351</c:v>
                </c:pt>
                <c:pt idx="47">
                  <c:v>1581463.2375920161</c:v>
                </c:pt>
                <c:pt idx="48">
                  <c:v>1581390.2221977967</c:v>
                </c:pt>
                <c:pt idx="49">
                  <c:v>1581378.4974190725</c:v>
                </c:pt>
                <c:pt idx="50">
                  <c:v>1581366.2740981244</c:v>
                </c:pt>
                <c:pt idx="51">
                  <c:v>1581342.3512758659</c:v>
                </c:pt>
                <c:pt idx="52">
                  <c:v>1581314.5194791988</c:v>
                </c:pt>
                <c:pt idx="53">
                  <c:v>1581303.1387361083</c:v>
                </c:pt>
                <c:pt idx="54">
                  <c:v>1581250.1522896762</c:v>
                </c:pt>
                <c:pt idx="55">
                  <c:v>1581246.3009308551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4D-4F3A-9E20-99AF2F80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758080"/>
        <c:axId val="1364758496"/>
      </c:scatterChart>
      <c:valAx>
        <c:axId val="1364758080"/>
        <c:scaling>
          <c:orientation val="minMax"/>
        </c:scaling>
        <c:delete val="1"/>
        <c:axPos val="b"/>
        <c:numFmt formatCode="0.000000" sourceLinked="1"/>
        <c:majorTickMark val="none"/>
        <c:minorTickMark val="none"/>
        <c:tickLblPos val="nextTo"/>
        <c:crossAx val="1364758496"/>
        <c:crosses val="autoZero"/>
        <c:crossBetween val="midCat"/>
      </c:valAx>
      <c:valAx>
        <c:axId val="1364758496"/>
        <c:scaling>
          <c:orientation val="minMax"/>
        </c:scaling>
        <c:delete val="1"/>
        <c:axPos val="l"/>
        <c:numFmt formatCode="0.000000" sourceLinked="1"/>
        <c:majorTickMark val="none"/>
        <c:minorTickMark val="none"/>
        <c:tickLblPos val="nextTo"/>
        <c:crossAx val="1364758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979714</xdr:colOff>
      <xdr:row>14</xdr:row>
      <xdr:rowOff>43544</xdr:rowOff>
    </xdr:from>
    <xdr:to>
      <xdr:col>20</xdr:col>
      <xdr:colOff>609600</xdr:colOff>
      <xdr:row>38</xdr:row>
      <xdr:rowOff>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EF36C-4D74-4DFE-B432-4311FD8D4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ue Mizraim Ramirez Lopez" id="{AA0355FB-0601-4DB4-8688-5807BB8D8B00}" userId="S::Josue.MRL@anacafe.org::d6b45871-0bf6-4f6d-97fb-a1a186788545" providerId="AD"/>
  <person displayName="Marco Fernando Rodriguez Barco" id="{F0C42A07-1A5C-4257-8100-7692D8AB0E90}" userId="S::Marco.FRB@anacafe.org::90b5e71e-26ac-4df8-9c1e-b1687b03b04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2-25T20:46:16.40" personId="{AA0355FB-0601-4DB4-8688-5807BB8D8B00}" id="{05B96591-0C68-4F50-BD6F-DE258F8F91BF}">
    <text>Estación</text>
  </threadedComment>
  <threadedComment ref="B1" dT="2025-02-25T20:46:28.77" personId="{AA0355FB-0601-4DB4-8688-5807BB8D8B00}" id="{DD9EAB6D-CE2D-4497-B55B-1CB53A2F7056}">
    <text>Punto observado</text>
  </threadedComment>
  <threadedComment ref="C1" dT="2025-02-25T20:46:35.33" personId="{AA0355FB-0601-4DB4-8688-5807BB8D8B00}" id="{29E40F24-D07C-465A-BE45-F667E53BC5C3}">
    <text>Grados</text>
  </threadedComment>
  <threadedComment ref="D1" dT="2025-02-25T20:46:41.38" personId="{AA0355FB-0601-4DB4-8688-5807BB8D8B00}" id="{505ACDB0-4F0D-4009-8E40-D22F5380FABB}">
    <text>Minutos</text>
  </threadedComment>
  <threadedComment ref="E1" dT="2025-02-25T20:46:49.64" personId="{AA0355FB-0601-4DB4-8688-5807BB8D8B00}" id="{46CECB62-540C-4389-8621-4577F5AFED14}">
    <text>Segundos</text>
  </threadedComment>
  <threadedComment ref="F1" dT="2025-02-25T20:47:00.42" personId="{AA0355FB-0601-4DB4-8688-5807BB8D8B00}" id="{F4D36503-53E9-4DC8-96AD-293A286BF5BF}">
    <text>Distancia</text>
  </threadedComment>
  <threadedComment ref="Q3" dT="2025-12-22T16:41:29.39" personId="{F0C42A07-1A5C-4257-8100-7692D8AB0E90}" id="{40546B10-A11C-4FB2-B6BF-1C01F56DFD0C}">
    <text>Introduzca las coordenadas proyectadas del primer punto de su levantamiento</text>
  </threadedComment>
  <threadedComment ref="I58" dT="2025-12-22T16:40:18.86" personId="{F0C42A07-1A5C-4257-8100-7692D8AB0E90}" id="{D5695FBC-BB49-469B-8803-4612FA14A87A}">
    <text>La sumatoria cercana o igual a cero indica la precisión  del derrotero, o error de cierre.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D1C1-D9B6-488F-A68D-4FAE27EE3DFC}">
  <dimension ref="A1:R162"/>
  <sheetViews>
    <sheetView tabSelected="1" topLeftCell="A38" zoomScale="130" zoomScaleNormal="130" workbookViewId="0">
      <selection activeCell="U9" sqref="U9"/>
    </sheetView>
  </sheetViews>
  <sheetFormatPr defaultColWidth="11.42578125" defaultRowHeight="14.45"/>
  <cols>
    <col min="1" max="1" width="8.5703125" style="1" customWidth="1"/>
    <col min="2" max="2" width="10.85546875" style="1" customWidth="1"/>
    <col min="3" max="3" width="5" style="1" customWidth="1"/>
    <col min="4" max="4" width="4.140625" style="1" customWidth="1"/>
    <col min="5" max="5" width="6.140625" style="1" bestFit="1" customWidth="1"/>
    <col min="6" max="6" width="8.85546875" style="1" bestFit="1" customWidth="1"/>
    <col min="7" max="8" width="12.42578125" style="17" customWidth="1"/>
    <col min="9" max="9" width="12.5703125" style="17" customWidth="1"/>
    <col min="10" max="10" width="11.85546875" style="17" customWidth="1"/>
    <col min="11" max="11" width="14.140625" style="17" customWidth="1"/>
    <col min="12" max="12" width="15.140625" style="17" customWidth="1"/>
    <col min="13" max="13" width="15.140625" style="18" bestFit="1" customWidth="1"/>
    <col min="14" max="14" width="14.140625" style="18" bestFit="1" customWidth="1"/>
    <col min="15" max="15" width="22.140625" bestFit="1" customWidth="1"/>
    <col min="17" max="17" width="13.42578125" bestFit="1" customWidth="1"/>
  </cols>
  <sheetData>
    <row r="1" spans="1:18" ht="29.4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1" t="s">
        <v>12</v>
      </c>
      <c r="N1" s="21" t="s">
        <v>13</v>
      </c>
      <c r="P1" s="21" t="s">
        <v>14</v>
      </c>
      <c r="Q1" s="21">
        <v>1</v>
      </c>
    </row>
    <row r="2" spans="1:18">
      <c r="A2" s="22">
        <v>0</v>
      </c>
      <c r="B2" s="23">
        <v>1</v>
      </c>
      <c r="C2" s="22">
        <v>232</v>
      </c>
      <c r="D2" s="22">
        <v>41</v>
      </c>
      <c r="E2" s="22">
        <v>44.82</v>
      </c>
      <c r="F2" s="24">
        <v>22.689</v>
      </c>
      <c r="G2" s="25">
        <f>+C2+(D2/60)+(E2/3600)</f>
        <v>232.69578333333334</v>
      </c>
      <c r="H2" s="25">
        <f t="shared" ref="H2:H12" si="0">+RADIANS(G2)</f>
        <v>4.0613075746740126</v>
      </c>
      <c r="I2" s="25">
        <f t="shared" ref="I2:I12" si="1">+SIN(H2)*F2</f>
        <v>-18.047485884549037</v>
      </c>
      <c r="J2" s="25">
        <f t="shared" ref="J2:J12" si="2">+COS(H2)*F2</f>
        <v>-13.750599050477883</v>
      </c>
      <c r="K2" s="25">
        <f>+I2+Q3</f>
        <v>514884.88351411541</v>
      </c>
      <c r="L2" s="25">
        <f>+J2+P3</f>
        <v>1581232.5504009495</v>
      </c>
      <c r="M2" s="26">
        <f t="shared" ref="M2:M57" si="3">+L2</f>
        <v>1581232.5504009495</v>
      </c>
      <c r="N2" s="26">
        <f t="shared" ref="N2:N57" si="4">+K2</f>
        <v>514884.88351411541</v>
      </c>
      <c r="P2" s="5" t="s">
        <v>15</v>
      </c>
      <c r="Q2" s="6" t="s">
        <v>16</v>
      </c>
    </row>
    <row r="3" spans="1:18" ht="15" thickBot="1">
      <c r="A3" s="22">
        <v>1</v>
      </c>
      <c r="B3" s="23">
        <v>2</v>
      </c>
      <c r="C3" s="22">
        <v>245</v>
      </c>
      <c r="D3" s="22">
        <v>48</v>
      </c>
      <c r="E3" s="22">
        <v>50.73</v>
      </c>
      <c r="F3" s="24">
        <v>67.94</v>
      </c>
      <c r="G3" s="25">
        <f t="shared" ref="G3:G12" si="5">+C3+(D3/60)+(E3/3600)</f>
        <v>245.81409166666668</v>
      </c>
      <c r="H3" s="25">
        <f t="shared" si="0"/>
        <v>4.2902652473824894</v>
      </c>
      <c r="I3" s="25">
        <f t="shared" si="1"/>
        <v>-61.976288456019041</v>
      </c>
      <c r="J3" s="25">
        <f t="shared" si="2"/>
        <v>-27.834928942181985</v>
      </c>
      <c r="K3" s="25">
        <f t="shared" ref="K3:L12" si="6">+K2+I3</f>
        <v>514822.90722565941</v>
      </c>
      <c r="L3" s="25">
        <f t="shared" si="6"/>
        <v>1581204.7154720074</v>
      </c>
      <c r="M3" s="26">
        <f t="shared" si="3"/>
        <v>1581204.7154720074</v>
      </c>
      <c r="N3" s="26">
        <f t="shared" si="4"/>
        <v>514822.90722565941</v>
      </c>
      <c r="P3" s="7">
        <v>1581246.301</v>
      </c>
      <c r="Q3" s="8">
        <v>514902.93099999998</v>
      </c>
      <c r="R3" t="s">
        <v>17</v>
      </c>
    </row>
    <row r="4" spans="1:18">
      <c r="A4" s="22">
        <v>2</v>
      </c>
      <c r="B4" s="23">
        <v>3</v>
      </c>
      <c r="C4" s="22">
        <v>245</v>
      </c>
      <c r="D4" s="22">
        <v>49</v>
      </c>
      <c r="E4" s="22">
        <v>42.9</v>
      </c>
      <c r="F4" s="24">
        <v>25.053999999999998</v>
      </c>
      <c r="G4" s="25">
        <f t="shared" si="5"/>
        <v>245.82858333333334</v>
      </c>
      <c r="H4" s="25">
        <f t="shared" si="0"/>
        <v>4.2905181746799235</v>
      </c>
      <c r="I4" s="25">
        <f t="shared" si="1"/>
        <v>-22.857378080865114</v>
      </c>
      <c r="J4" s="25">
        <f t="shared" si="2"/>
        <v>-10.258810031791555</v>
      </c>
      <c r="K4" s="25">
        <f t="shared" si="6"/>
        <v>514800.04984757857</v>
      </c>
      <c r="L4" s="25">
        <f t="shared" si="6"/>
        <v>1581194.4566619757</v>
      </c>
      <c r="M4" s="26">
        <f t="shared" si="3"/>
        <v>1581194.4566619757</v>
      </c>
      <c r="N4" s="26">
        <f t="shared" si="4"/>
        <v>514800.04984757857</v>
      </c>
    </row>
    <row r="5" spans="1:18" ht="15" thickBot="1">
      <c r="A5" s="22">
        <v>3</v>
      </c>
      <c r="B5" s="23">
        <v>4</v>
      </c>
      <c r="C5" s="22">
        <v>248</v>
      </c>
      <c r="D5" s="22">
        <v>37</v>
      </c>
      <c r="E5" s="22">
        <v>52.2</v>
      </c>
      <c r="F5" s="24">
        <v>44.463999999999999</v>
      </c>
      <c r="G5" s="25">
        <f t="shared" si="5"/>
        <v>248.63116666666667</v>
      </c>
      <c r="H5" s="25">
        <f t="shared" si="0"/>
        <v>4.3394324814081084</v>
      </c>
      <c r="I5" s="25">
        <f t="shared" si="1"/>
        <v>-41.407284829216664</v>
      </c>
      <c r="J5" s="25">
        <f t="shared" si="2"/>
        <v>-16.201359790836179</v>
      </c>
      <c r="K5" s="25">
        <f t="shared" si="6"/>
        <v>514758.64256274933</v>
      </c>
      <c r="L5" s="25">
        <f t="shared" si="6"/>
        <v>1581178.255302185</v>
      </c>
      <c r="M5" s="26">
        <f t="shared" si="3"/>
        <v>1581178.255302185</v>
      </c>
      <c r="N5" s="26">
        <f t="shared" si="4"/>
        <v>514758.64256274933</v>
      </c>
    </row>
    <row r="6" spans="1:18" ht="15" thickBot="1">
      <c r="A6" s="22">
        <v>4</v>
      </c>
      <c r="B6" s="23">
        <v>5</v>
      </c>
      <c r="C6" s="22">
        <v>241</v>
      </c>
      <c r="D6" s="22">
        <v>53</v>
      </c>
      <c r="E6" s="22">
        <v>15.65</v>
      </c>
      <c r="F6" s="24">
        <v>79.900999999999996</v>
      </c>
      <c r="G6" s="25">
        <f t="shared" si="5"/>
        <v>241.88768055555556</v>
      </c>
      <c r="H6" s="25">
        <f t="shared" si="0"/>
        <v>4.2217364457067115</v>
      </c>
      <c r="I6" s="25">
        <f t="shared" si="1"/>
        <v>-70.474725154080531</v>
      </c>
      <c r="J6" s="25">
        <f t="shared" si="2"/>
        <v>-37.649474305185308</v>
      </c>
      <c r="K6" s="25">
        <f t="shared" si="6"/>
        <v>514688.16783759528</v>
      </c>
      <c r="L6" s="25">
        <f t="shared" si="6"/>
        <v>1581140.6058278799</v>
      </c>
      <c r="M6" s="26">
        <f t="shared" si="3"/>
        <v>1581140.6058278799</v>
      </c>
      <c r="N6" s="26">
        <f t="shared" si="4"/>
        <v>514688.16783759528</v>
      </c>
      <c r="P6" s="9" t="s">
        <v>18</v>
      </c>
      <c r="Q6" s="10"/>
    </row>
    <row r="7" spans="1:18">
      <c r="A7" s="22">
        <v>5</v>
      </c>
      <c r="B7" s="23">
        <v>6</v>
      </c>
      <c r="C7" s="22">
        <v>226</v>
      </c>
      <c r="D7" s="22">
        <v>11</v>
      </c>
      <c r="E7" s="22">
        <v>48.84</v>
      </c>
      <c r="F7" s="24">
        <v>15.874000000000001</v>
      </c>
      <c r="G7" s="25">
        <f t="shared" si="5"/>
        <v>226.1969</v>
      </c>
      <c r="H7" s="25">
        <f t="shared" si="0"/>
        <v>3.9478806628043617</v>
      </c>
      <c r="I7" s="25">
        <f t="shared" si="1"/>
        <v>-11.456627385788103</v>
      </c>
      <c r="J7" s="25">
        <f t="shared" si="2"/>
        <v>-10.987700621295161</v>
      </c>
      <c r="K7" s="25">
        <f t="shared" si="6"/>
        <v>514676.71121020947</v>
      </c>
      <c r="L7" s="25">
        <f t="shared" si="6"/>
        <v>1581129.6181272585</v>
      </c>
      <c r="M7" s="26">
        <f t="shared" si="3"/>
        <v>1581129.6181272585</v>
      </c>
      <c r="N7" s="26">
        <f t="shared" si="4"/>
        <v>514676.71121020947</v>
      </c>
      <c r="P7" s="11" t="s">
        <v>19</v>
      </c>
      <c r="Q7" s="12">
        <f>+P3-M12</f>
        <v>243.39605436311103</v>
      </c>
      <c r="R7" s="13" t="s">
        <v>20</v>
      </c>
    </row>
    <row r="8" spans="1:18" ht="15" thickBot="1">
      <c r="A8" s="22">
        <v>6</v>
      </c>
      <c r="B8" s="23">
        <v>7</v>
      </c>
      <c r="C8" s="22">
        <v>226</v>
      </c>
      <c r="D8" s="22">
        <v>11</v>
      </c>
      <c r="E8" s="22">
        <v>48.73</v>
      </c>
      <c r="F8" s="24">
        <v>42.386000000000003</v>
      </c>
      <c r="G8" s="25">
        <f t="shared" si="5"/>
        <v>226.19686944444445</v>
      </c>
      <c r="H8" s="25">
        <f t="shared" si="0"/>
        <v>3.9478801295093122</v>
      </c>
      <c r="I8" s="25">
        <f t="shared" si="1"/>
        <v>-30.590926042917982</v>
      </c>
      <c r="J8" s="25">
        <f t="shared" si="2"/>
        <v>-29.338852053833371</v>
      </c>
      <c r="K8" s="25">
        <f t="shared" si="6"/>
        <v>514646.12028416654</v>
      </c>
      <c r="L8" s="25">
        <f t="shared" si="6"/>
        <v>1581100.2792752048</v>
      </c>
      <c r="M8" s="26">
        <f t="shared" si="3"/>
        <v>1581100.2792752048</v>
      </c>
      <c r="N8" s="26">
        <f t="shared" si="4"/>
        <v>514646.12028416654</v>
      </c>
      <c r="P8" s="14" t="s">
        <v>21</v>
      </c>
      <c r="Q8" s="15">
        <f>+Q3-N12</f>
        <v>386.64338953350671</v>
      </c>
      <c r="R8" s="13" t="s">
        <v>20</v>
      </c>
    </row>
    <row r="9" spans="1:18">
      <c r="A9" s="22">
        <v>7</v>
      </c>
      <c r="B9" s="23">
        <v>8</v>
      </c>
      <c r="C9" s="22">
        <v>238</v>
      </c>
      <c r="D9" s="22">
        <v>53</v>
      </c>
      <c r="E9" s="22">
        <v>7.14</v>
      </c>
      <c r="F9" s="24">
        <v>5.319</v>
      </c>
      <c r="G9" s="25">
        <f t="shared" si="5"/>
        <v>238.88531666666665</v>
      </c>
      <c r="H9" s="25">
        <f t="shared" si="0"/>
        <v>4.1693353105026185</v>
      </c>
      <c r="I9" s="25">
        <f t="shared" si="1"/>
        <v>-4.5537803798887522</v>
      </c>
      <c r="J9" s="25">
        <f t="shared" si="2"/>
        <v>-2.7486078752234278</v>
      </c>
      <c r="K9" s="25">
        <f t="shared" si="6"/>
        <v>514641.56650378666</v>
      </c>
      <c r="L9" s="25">
        <f t="shared" si="6"/>
        <v>1581097.5306673294</v>
      </c>
      <c r="M9" s="26">
        <f t="shared" si="3"/>
        <v>1581097.5306673294</v>
      </c>
      <c r="N9" s="26">
        <f t="shared" si="4"/>
        <v>514641.56650378666</v>
      </c>
    </row>
    <row r="10" spans="1:18">
      <c r="A10" s="22">
        <v>8</v>
      </c>
      <c r="B10" s="23">
        <v>9</v>
      </c>
      <c r="C10" s="22">
        <v>238</v>
      </c>
      <c r="D10" s="22">
        <v>53</v>
      </c>
      <c r="E10" s="22">
        <v>6.93</v>
      </c>
      <c r="F10" s="24">
        <v>29.585000000000001</v>
      </c>
      <c r="G10" s="25">
        <f t="shared" si="5"/>
        <v>238.88525833333333</v>
      </c>
      <c r="H10" s="25">
        <f t="shared" si="0"/>
        <v>4.1693342923938888</v>
      </c>
      <c r="I10" s="25">
        <f t="shared" si="1"/>
        <v>-25.328729037190666</v>
      </c>
      <c r="J10" s="25">
        <f t="shared" si="2"/>
        <v>-15.288155884886002</v>
      </c>
      <c r="K10" s="25">
        <f t="shared" si="6"/>
        <v>514616.23777474946</v>
      </c>
      <c r="L10" s="25">
        <f t="shared" si="6"/>
        <v>1581082.2425114445</v>
      </c>
      <c r="M10" s="26">
        <f t="shared" si="3"/>
        <v>1581082.2425114445</v>
      </c>
      <c r="N10" s="26">
        <f t="shared" si="4"/>
        <v>514616.23777474946</v>
      </c>
    </row>
    <row r="11" spans="1:18">
      <c r="A11" s="22">
        <v>9</v>
      </c>
      <c r="B11" s="23">
        <v>10</v>
      </c>
      <c r="C11" s="22">
        <v>230</v>
      </c>
      <c r="D11" s="22">
        <v>56</v>
      </c>
      <c r="E11" s="22">
        <v>40.06</v>
      </c>
      <c r="F11" s="24">
        <v>5.4</v>
      </c>
      <c r="G11" s="25">
        <f t="shared" si="5"/>
        <v>230.94446111111111</v>
      </c>
      <c r="H11" s="25">
        <f t="shared" si="0"/>
        <v>4.0307412356328909</v>
      </c>
      <c r="I11" s="25">
        <f t="shared" si="1"/>
        <v>-4.1932920954708663</v>
      </c>
      <c r="J11" s="25">
        <f t="shared" si="2"/>
        <v>-3.4023964204750681</v>
      </c>
      <c r="K11" s="25">
        <f t="shared" si="6"/>
        <v>514612.04448265402</v>
      </c>
      <c r="L11" s="25">
        <f t="shared" si="6"/>
        <v>1581078.840115024</v>
      </c>
      <c r="M11" s="26">
        <f t="shared" si="3"/>
        <v>1581078.840115024</v>
      </c>
      <c r="N11" s="26">
        <f t="shared" si="4"/>
        <v>514612.04448265402</v>
      </c>
    </row>
    <row r="12" spans="1:18">
      <c r="A12" s="22">
        <v>10</v>
      </c>
      <c r="B12" s="23">
        <v>11</v>
      </c>
      <c r="C12" s="22">
        <v>231</v>
      </c>
      <c r="D12" s="22">
        <v>35</v>
      </c>
      <c r="E12" s="22">
        <v>8.14</v>
      </c>
      <c r="F12" s="24">
        <v>122.211</v>
      </c>
      <c r="G12" s="25">
        <f t="shared" si="5"/>
        <v>231.58559444444447</v>
      </c>
      <c r="H12" s="25">
        <f t="shared" si="0"/>
        <v>4.0419311232438444</v>
      </c>
      <c r="I12" s="25">
        <f t="shared" si="1"/>
        <v>-95.756872187541731</v>
      </c>
      <c r="J12" s="25">
        <f t="shared" si="2"/>
        <v>-75.935169387173943</v>
      </c>
      <c r="K12" s="25">
        <f t="shared" si="6"/>
        <v>514516.28761046648</v>
      </c>
      <c r="L12" s="25">
        <f t="shared" si="6"/>
        <v>1581002.9049456369</v>
      </c>
      <c r="M12" s="26">
        <f t="shared" si="3"/>
        <v>1581002.9049456369</v>
      </c>
      <c r="N12" s="26">
        <f t="shared" si="4"/>
        <v>514516.28761046648</v>
      </c>
    </row>
    <row r="13" spans="1:18">
      <c r="A13" s="22">
        <v>11</v>
      </c>
      <c r="B13" s="23">
        <v>12</v>
      </c>
      <c r="C13" s="22">
        <v>334</v>
      </c>
      <c r="D13" s="22">
        <v>15</v>
      </c>
      <c r="E13" s="22">
        <v>4.78</v>
      </c>
      <c r="F13" s="24">
        <v>7.6820000000000004</v>
      </c>
      <c r="G13" s="25">
        <f t="shared" ref="G13:G57" si="7">+C13+(D13/60)+(E13/3600)</f>
        <v>334.25132777777776</v>
      </c>
      <c r="H13" s="25">
        <f t="shared" ref="H13:H57" si="8">+RADIANS(G13)</f>
        <v>5.8337861988850035</v>
      </c>
      <c r="I13" s="25">
        <f t="shared" ref="I13:I57" si="9">+SIN(H13)*F13</f>
        <v>-3.337248121130858</v>
      </c>
      <c r="J13" s="25">
        <f t="shared" ref="J13:J57" si="10">+COS(H13)*F13</f>
        <v>6.9192412140355799</v>
      </c>
      <c r="K13" s="25">
        <f t="shared" ref="K13:K57" si="11">+K12+I13</f>
        <v>514512.95036234532</v>
      </c>
      <c r="L13" s="25">
        <f t="shared" ref="L13:L57" si="12">+L12+J13</f>
        <v>1581009.8241868508</v>
      </c>
      <c r="M13" s="26">
        <f t="shared" si="3"/>
        <v>1581009.8241868508</v>
      </c>
      <c r="N13" s="26">
        <f t="shared" si="4"/>
        <v>514512.95036234532</v>
      </c>
    </row>
    <row r="14" spans="1:18">
      <c r="A14" s="22">
        <v>12</v>
      </c>
      <c r="B14" s="23">
        <v>13</v>
      </c>
      <c r="C14" s="22">
        <v>334</v>
      </c>
      <c r="D14" s="22">
        <v>15</v>
      </c>
      <c r="E14" s="22">
        <v>4.4000000000000004</v>
      </c>
      <c r="F14" s="24">
        <v>8.4440000000000008</v>
      </c>
      <c r="G14" s="25">
        <f t="shared" si="7"/>
        <v>334.25122222222222</v>
      </c>
      <c r="H14" s="25">
        <f t="shared" si="8"/>
        <v>5.8337843565930152</v>
      </c>
      <c r="I14" s="25">
        <f t="shared" si="9"/>
        <v>-3.6682935137551405</v>
      </c>
      <c r="J14" s="25">
        <f t="shared" si="10"/>
        <v>7.6055741858811672</v>
      </c>
      <c r="K14" s="25">
        <f t="shared" si="11"/>
        <v>514509.28206883156</v>
      </c>
      <c r="L14" s="25">
        <f t="shared" si="12"/>
        <v>1581017.4297610368</v>
      </c>
      <c r="M14" s="26">
        <f t="shared" si="3"/>
        <v>1581017.4297610368</v>
      </c>
      <c r="N14" s="26">
        <f t="shared" si="4"/>
        <v>514509.28206883156</v>
      </c>
    </row>
    <row r="15" spans="1:18">
      <c r="A15" s="22">
        <v>13</v>
      </c>
      <c r="B15" s="23">
        <v>14</v>
      </c>
      <c r="C15" s="22">
        <v>334</v>
      </c>
      <c r="D15" s="22">
        <v>20</v>
      </c>
      <c r="E15" s="22">
        <v>29.98</v>
      </c>
      <c r="F15" s="24">
        <v>75.816999999999993</v>
      </c>
      <c r="G15" s="25">
        <f t="shared" si="7"/>
        <v>334.34166111111108</v>
      </c>
      <c r="H15" s="25">
        <f t="shared" si="8"/>
        <v>5.8353628129759709</v>
      </c>
      <c r="I15" s="25">
        <f t="shared" si="9"/>
        <v>-32.829047260352517</v>
      </c>
      <c r="J15" s="25">
        <f t="shared" si="10"/>
        <v>68.340845363351633</v>
      </c>
      <c r="K15" s="25">
        <f t="shared" si="11"/>
        <v>514476.45302157121</v>
      </c>
      <c r="L15" s="25">
        <f t="shared" si="12"/>
        <v>1581085.7706064002</v>
      </c>
      <c r="M15" s="26">
        <f t="shared" si="3"/>
        <v>1581085.7706064002</v>
      </c>
      <c r="N15" s="26">
        <f t="shared" si="4"/>
        <v>514476.45302157121</v>
      </c>
    </row>
    <row r="16" spans="1:18">
      <c r="A16" s="22">
        <v>14</v>
      </c>
      <c r="B16" s="23">
        <v>15</v>
      </c>
      <c r="C16" s="22">
        <v>349</v>
      </c>
      <c r="D16" s="22">
        <v>18</v>
      </c>
      <c r="E16" s="22">
        <v>11.43</v>
      </c>
      <c r="F16" s="24">
        <v>22.521999999999998</v>
      </c>
      <c r="G16" s="25">
        <f t="shared" si="7"/>
        <v>349.30317500000001</v>
      </c>
      <c r="H16" s="25">
        <f t="shared" si="8"/>
        <v>6.096490491419944</v>
      </c>
      <c r="I16" s="25">
        <f t="shared" si="9"/>
        <v>-4.1803571665001993</v>
      </c>
      <c r="J16" s="25">
        <f t="shared" si="10"/>
        <v>22.130637088897608</v>
      </c>
      <c r="K16" s="25">
        <f t="shared" si="11"/>
        <v>514472.27266440471</v>
      </c>
      <c r="L16" s="25">
        <f t="shared" si="12"/>
        <v>1581107.901243489</v>
      </c>
      <c r="M16" s="26">
        <f t="shared" si="3"/>
        <v>1581107.901243489</v>
      </c>
      <c r="N16" s="26">
        <f t="shared" si="4"/>
        <v>514472.27266440471</v>
      </c>
    </row>
    <row r="17" spans="1:14">
      <c r="A17" s="22">
        <v>15</v>
      </c>
      <c r="B17" s="23">
        <v>16</v>
      </c>
      <c r="C17" s="22">
        <v>354</v>
      </c>
      <c r="D17" s="22">
        <v>25</v>
      </c>
      <c r="E17" s="22">
        <v>41.12</v>
      </c>
      <c r="F17" s="24">
        <v>4.68</v>
      </c>
      <c r="G17" s="25">
        <f t="shared" si="7"/>
        <v>354.42808888888891</v>
      </c>
      <c r="H17" s="25">
        <f t="shared" si="8"/>
        <v>6.1859371126622422</v>
      </c>
      <c r="I17" s="25">
        <f t="shared" si="9"/>
        <v>-0.45440452603009535</v>
      </c>
      <c r="J17" s="25">
        <f t="shared" si="10"/>
        <v>4.6578875605496703</v>
      </c>
      <c r="K17" s="25">
        <f t="shared" si="11"/>
        <v>514471.81825987867</v>
      </c>
      <c r="L17" s="25">
        <f t="shared" si="12"/>
        <v>1581112.5591310496</v>
      </c>
      <c r="M17" s="26">
        <f t="shared" si="3"/>
        <v>1581112.5591310496</v>
      </c>
      <c r="N17" s="26">
        <f t="shared" si="4"/>
        <v>514471.81825987867</v>
      </c>
    </row>
    <row r="18" spans="1:14">
      <c r="A18" s="22">
        <v>16</v>
      </c>
      <c r="B18" s="23">
        <v>17</v>
      </c>
      <c r="C18" s="22">
        <v>354</v>
      </c>
      <c r="D18" s="22">
        <v>25</v>
      </c>
      <c r="E18" s="22">
        <v>44.11</v>
      </c>
      <c r="F18" s="24">
        <v>5.45</v>
      </c>
      <c r="G18" s="25">
        <f t="shared" si="7"/>
        <v>354.42891944444449</v>
      </c>
      <c r="H18" s="25">
        <f t="shared" si="8"/>
        <v>6.1859516085913082</v>
      </c>
      <c r="I18" s="25">
        <f t="shared" si="9"/>
        <v>-0.5290890342696597</v>
      </c>
      <c r="J18" s="25">
        <f t="shared" si="10"/>
        <v>5.4242570729838757</v>
      </c>
      <c r="K18" s="25">
        <f t="shared" si="11"/>
        <v>514471.28917084442</v>
      </c>
      <c r="L18" s="25">
        <f t="shared" si="12"/>
        <v>1581117.9833881226</v>
      </c>
      <c r="M18" s="26">
        <f t="shared" si="3"/>
        <v>1581117.9833881226</v>
      </c>
      <c r="N18" s="26">
        <f t="shared" si="4"/>
        <v>514471.28917084442</v>
      </c>
    </row>
    <row r="19" spans="1:14">
      <c r="A19" s="22">
        <v>17</v>
      </c>
      <c r="B19" s="23">
        <v>18</v>
      </c>
      <c r="C19" s="22">
        <v>2</v>
      </c>
      <c r="D19" s="22">
        <v>47</v>
      </c>
      <c r="E19" s="22">
        <v>34.43</v>
      </c>
      <c r="F19" s="24">
        <v>10.093999999999999</v>
      </c>
      <c r="G19" s="25">
        <f t="shared" si="7"/>
        <v>2.7928972222222219</v>
      </c>
      <c r="H19" s="25">
        <f t="shared" si="8"/>
        <v>4.8745252197581516E-2</v>
      </c>
      <c r="I19" s="25">
        <f t="shared" si="9"/>
        <v>0.49183974496997496</v>
      </c>
      <c r="J19" s="25">
        <f t="shared" si="10"/>
        <v>10.082010199621298</v>
      </c>
      <c r="K19" s="25">
        <f t="shared" si="11"/>
        <v>514471.78101058939</v>
      </c>
      <c r="L19" s="25">
        <f t="shared" si="12"/>
        <v>1581128.0653983222</v>
      </c>
      <c r="M19" s="26">
        <f t="shared" si="3"/>
        <v>1581128.0653983222</v>
      </c>
      <c r="N19" s="26">
        <f t="shared" si="4"/>
        <v>514471.78101058939</v>
      </c>
    </row>
    <row r="20" spans="1:14">
      <c r="A20" s="22">
        <v>18</v>
      </c>
      <c r="B20" s="23">
        <v>19</v>
      </c>
      <c r="C20" s="22">
        <v>358</v>
      </c>
      <c r="D20" s="22">
        <v>58</v>
      </c>
      <c r="E20" s="22">
        <v>59.55</v>
      </c>
      <c r="F20" s="24">
        <v>36.314</v>
      </c>
      <c r="G20" s="25">
        <f t="shared" si="7"/>
        <v>358.98320833333332</v>
      </c>
      <c r="H20" s="25">
        <f t="shared" si="8"/>
        <v>6.2654389447894125</v>
      </c>
      <c r="I20" s="25">
        <f t="shared" si="9"/>
        <v>-0.64440757835137141</v>
      </c>
      <c r="J20" s="25">
        <f t="shared" si="10"/>
        <v>36.308281904724758</v>
      </c>
      <c r="K20" s="25">
        <f t="shared" si="11"/>
        <v>514471.13660301105</v>
      </c>
      <c r="L20" s="25">
        <f t="shared" si="12"/>
        <v>1581164.373680227</v>
      </c>
      <c r="M20" s="26">
        <f t="shared" si="3"/>
        <v>1581164.373680227</v>
      </c>
      <c r="N20" s="26">
        <f t="shared" si="4"/>
        <v>514471.13660301105</v>
      </c>
    </row>
    <row r="21" spans="1:14">
      <c r="A21" s="22">
        <v>19</v>
      </c>
      <c r="B21" s="23">
        <v>20</v>
      </c>
      <c r="C21" s="22">
        <v>321</v>
      </c>
      <c r="D21" s="22">
        <v>19</v>
      </c>
      <c r="E21" s="22">
        <v>42.48</v>
      </c>
      <c r="F21" s="24">
        <v>10.981</v>
      </c>
      <c r="G21" s="25">
        <f t="shared" si="7"/>
        <v>321.32846666666666</v>
      </c>
      <c r="H21" s="25">
        <f t="shared" si="8"/>
        <v>5.6082397237181816</v>
      </c>
      <c r="I21" s="25">
        <f t="shared" si="9"/>
        <v>-6.8615309149420805</v>
      </c>
      <c r="J21" s="25">
        <f t="shared" si="10"/>
        <v>8.5733164238405486</v>
      </c>
      <c r="K21" s="25">
        <f t="shared" si="11"/>
        <v>514464.27507209609</v>
      </c>
      <c r="L21" s="25">
        <f t="shared" si="12"/>
        <v>1581172.9469966509</v>
      </c>
      <c r="M21" s="26">
        <f t="shared" si="3"/>
        <v>1581172.9469966509</v>
      </c>
      <c r="N21" s="26">
        <f t="shared" si="4"/>
        <v>514464.27507209609</v>
      </c>
    </row>
    <row r="22" spans="1:14">
      <c r="A22" s="22">
        <v>20</v>
      </c>
      <c r="B22" s="23">
        <v>21</v>
      </c>
      <c r="C22" s="22">
        <v>321</v>
      </c>
      <c r="D22" s="22">
        <v>19</v>
      </c>
      <c r="E22" s="22">
        <v>42.59</v>
      </c>
      <c r="F22" s="24">
        <v>45.823999999999998</v>
      </c>
      <c r="G22" s="25">
        <f t="shared" si="7"/>
        <v>321.32849722222221</v>
      </c>
      <c r="H22" s="25">
        <f t="shared" si="8"/>
        <v>5.6082402570132306</v>
      </c>
      <c r="I22" s="25">
        <f t="shared" si="9"/>
        <v>-28.633328761863286</v>
      </c>
      <c r="J22" s="25">
        <f t="shared" si="10"/>
        <v>35.776688779358167</v>
      </c>
      <c r="K22" s="25">
        <f t="shared" si="11"/>
        <v>514435.64174333424</v>
      </c>
      <c r="L22" s="25">
        <f t="shared" si="12"/>
        <v>1581208.7236854304</v>
      </c>
      <c r="M22" s="26">
        <f t="shared" si="3"/>
        <v>1581208.7236854304</v>
      </c>
      <c r="N22" s="26">
        <f t="shared" si="4"/>
        <v>514435.64174333424</v>
      </c>
    </row>
    <row r="23" spans="1:14">
      <c r="A23" s="22">
        <v>21</v>
      </c>
      <c r="B23" s="23">
        <v>22</v>
      </c>
      <c r="C23" s="22">
        <v>293</v>
      </c>
      <c r="D23" s="22">
        <v>49</v>
      </c>
      <c r="E23" s="22">
        <v>0.21</v>
      </c>
      <c r="F23" s="24">
        <v>7.61</v>
      </c>
      <c r="G23" s="25">
        <f t="shared" si="7"/>
        <v>293.81672500000002</v>
      </c>
      <c r="H23" s="25">
        <f t="shared" si="8"/>
        <v>5.128069248676737</v>
      </c>
      <c r="I23" s="25">
        <f t="shared" si="9"/>
        <v>-6.961946337323857</v>
      </c>
      <c r="J23" s="25">
        <f t="shared" si="10"/>
        <v>3.0730120722546688</v>
      </c>
      <c r="K23" s="25">
        <f t="shared" si="11"/>
        <v>514428.67979699693</v>
      </c>
      <c r="L23" s="25">
        <f t="shared" si="12"/>
        <v>1581211.7966975027</v>
      </c>
      <c r="M23" s="26">
        <f t="shared" si="3"/>
        <v>1581211.7966975027</v>
      </c>
      <c r="N23" s="26">
        <f t="shared" si="4"/>
        <v>514428.67979699693</v>
      </c>
    </row>
    <row r="24" spans="1:14">
      <c r="A24" s="22">
        <v>22</v>
      </c>
      <c r="B24" s="23">
        <v>23</v>
      </c>
      <c r="C24" s="22">
        <v>325</v>
      </c>
      <c r="D24" s="22">
        <v>37</v>
      </c>
      <c r="E24" s="22">
        <v>32.409999999999997</v>
      </c>
      <c r="F24" s="24">
        <v>12.196999999999999</v>
      </c>
      <c r="G24" s="25">
        <f t="shared" si="7"/>
        <v>325.62566944444444</v>
      </c>
      <c r="H24" s="25">
        <f t="shared" si="8"/>
        <v>5.6832400608162503</v>
      </c>
      <c r="I24" s="25">
        <f t="shared" si="9"/>
        <v>-6.886393053704615</v>
      </c>
      <c r="J24" s="25">
        <f t="shared" si="10"/>
        <v>10.066995565206572</v>
      </c>
      <c r="K24" s="25">
        <f t="shared" si="11"/>
        <v>514421.79340394324</v>
      </c>
      <c r="L24" s="25">
        <f t="shared" si="12"/>
        <v>1581221.863693068</v>
      </c>
      <c r="M24" s="26">
        <f t="shared" si="3"/>
        <v>1581221.863693068</v>
      </c>
      <c r="N24" s="26">
        <f t="shared" si="4"/>
        <v>514421.79340394324</v>
      </c>
    </row>
    <row r="25" spans="1:14">
      <c r="A25" s="22">
        <v>23</v>
      </c>
      <c r="B25" s="23">
        <v>24</v>
      </c>
      <c r="C25" s="22">
        <v>281</v>
      </c>
      <c r="D25" s="22">
        <v>55</v>
      </c>
      <c r="E25" s="22">
        <v>41.69</v>
      </c>
      <c r="F25" s="24">
        <v>8.1340000000000003</v>
      </c>
      <c r="G25" s="25">
        <f t="shared" si="7"/>
        <v>281.92824722222224</v>
      </c>
      <c r="H25" s="25">
        <f t="shared" si="8"/>
        <v>4.9205761684043354</v>
      </c>
      <c r="I25" s="25">
        <f t="shared" si="9"/>
        <v>-7.9583642142237858</v>
      </c>
      <c r="J25" s="25">
        <f t="shared" si="10"/>
        <v>1.6811885776920508</v>
      </c>
      <c r="K25" s="25">
        <f t="shared" si="11"/>
        <v>514413.83503972902</v>
      </c>
      <c r="L25" s="25">
        <f t="shared" si="12"/>
        <v>1581223.5448816458</v>
      </c>
      <c r="M25" s="26">
        <f t="shared" si="3"/>
        <v>1581223.5448816458</v>
      </c>
      <c r="N25" s="26">
        <f t="shared" si="4"/>
        <v>514413.83503972902</v>
      </c>
    </row>
    <row r="26" spans="1:14">
      <c r="A26" s="22">
        <v>24</v>
      </c>
      <c r="B26" s="23">
        <v>25</v>
      </c>
      <c r="C26" s="22">
        <v>281</v>
      </c>
      <c r="D26" s="22">
        <v>55</v>
      </c>
      <c r="E26" s="22">
        <v>39.369999999999997</v>
      </c>
      <c r="F26" s="24">
        <v>7.1509999999999998</v>
      </c>
      <c r="G26" s="25">
        <f t="shared" si="7"/>
        <v>281.92760277777779</v>
      </c>
      <c r="H26" s="25">
        <f t="shared" si="8"/>
        <v>4.9205649207269335</v>
      </c>
      <c r="I26" s="25">
        <f t="shared" si="9"/>
        <v>-6.996606554451847</v>
      </c>
      <c r="J26" s="25">
        <f t="shared" si="10"/>
        <v>1.4779369818099326</v>
      </c>
      <c r="K26" s="25">
        <f t="shared" si="11"/>
        <v>514406.83843317459</v>
      </c>
      <c r="L26" s="25">
        <f t="shared" si="12"/>
        <v>1581225.0228186275</v>
      </c>
      <c r="M26" s="26">
        <f t="shared" si="3"/>
        <v>1581225.0228186275</v>
      </c>
      <c r="N26" s="26">
        <f t="shared" si="4"/>
        <v>514406.83843317459</v>
      </c>
    </row>
    <row r="27" spans="1:14">
      <c r="A27" s="22">
        <v>25</v>
      </c>
      <c r="B27" s="23">
        <v>26</v>
      </c>
      <c r="C27" s="22">
        <v>324</v>
      </c>
      <c r="D27" s="22">
        <v>47</v>
      </c>
      <c r="E27" s="22">
        <v>7.2</v>
      </c>
      <c r="F27" s="24">
        <v>31.510999999999999</v>
      </c>
      <c r="G27" s="25">
        <f t="shared" si="7"/>
        <v>324.78533333333337</v>
      </c>
      <c r="H27" s="25">
        <f t="shared" si="8"/>
        <v>5.6685734288539571</v>
      </c>
      <c r="I27" s="25">
        <f t="shared" si="9"/>
        <v>-18.17054940400919</v>
      </c>
      <c r="J27" s="25">
        <f t="shared" si="10"/>
        <v>25.744402408221898</v>
      </c>
      <c r="K27" s="25">
        <f t="shared" si="11"/>
        <v>514388.6678837706</v>
      </c>
      <c r="L27" s="25">
        <f t="shared" si="12"/>
        <v>1581250.7672210357</v>
      </c>
      <c r="M27" s="26">
        <f t="shared" si="3"/>
        <v>1581250.7672210357</v>
      </c>
      <c r="N27" s="26">
        <f t="shared" si="4"/>
        <v>514388.6678837706</v>
      </c>
    </row>
    <row r="28" spans="1:14">
      <c r="A28" s="22">
        <v>26</v>
      </c>
      <c r="B28" s="23">
        <v>27</v>
      </c>
      <c r="C28" s="22">
        <v>333</v>
      </c>
      <c r="D28" s="22">
        <v>26</v>
      </c>
      <c r="E28" s="22">
        <v>6.17</v>
      </c>
      <c r="F28" s="24">
        <v>7.835</v>
      </c>
      <c r="G28" s="25">
        <f t="shared" si="7"/>
        <v>333.43504722222224</v>
      </c>
      <c r="H28" s="25">
        <f t="shared" si="8"/>
        <v>5.8195394155705511</v>
      </c>
      <c r="I28" s="25">
        <f t="shared" si="9"/>
        <v>-3.5039064855353375</v>
      </c>
      <c r="J28" s="25">
        <f t="shared" si="10"/>
        <v>7.0078430590748395</v>
      </c>
      <c r="K28" s="25">
        <f t="shared" si="11"/>
        <v>514385.16397728509</v>
      </c>
      <c r="L28" s="25">
        <f t="shared" si="12"/>
        <v>1581257.7750640947</v>
      </c>
      <c r="M28" s="26">
        <f t="shared" si="3"/>
        <v>1581257.7750640947</v>
      </c>
      <c r="N28" s="26">
        <f t="shared" si="4"/>
        <v>514385.16397728509</v>
      </c>
    </row>
    <row r="29" spans="1:14">
      <c r="A29" s="22">
        <v>27</v>
      </c>
      <c r="B29" s="23">
        <v>28</v>
      </c>
      <c r="C29" s="22">
        <v>333</v>
      </c>
      <c r="D29" s="22">
        <v>26</v>
      </c>
      <c r="E29" s="22">
        <v>6.25</v>
      </c>
      <c r="F29" s="24">
        <v>19.106999999999999</v>
      </c>
      <c r="G29" s="25">
        <f t="shared" si="7"/>
        <v>333.43506944444442</v>
      </c>
      <c r="H29" s="25">
        <f t="shared" si="8"/>
        <v>5.8195398034214953</v>
      </c>
      <c r="I29" s="25">
        <f t="shared" si="9"/>
        <v>-8.5448741909789927</v>
      </c>
      <c r="J29" s="25">
        <f t="shared" si="10"/>
        <v>17.089838327507405</v>
      </c>
      <c r="K29" s="25">
        <f t="shared" si="11"/>
        <v>514376.6191030941</v>
      </c>
      <c r="L29" s="25">
        <f t="shared" si="12"/>
        <v>1581274.8649024223</v>
      </c>
      <c r="M29" s="26">
        <f t="shared" si="3"/>
        <v>1581274.8649024223</v>
      </c>
      <c r="N29" s="26">
        <f t="shared" si="4"/>
        <v>514376.6191030941</v>
      </c>
    </row>
    <row r="30" spans="1:14">
      <c r="A30" s="22">
        <v>28</v>
      </c>
      <c r="B30" s="23">
        <v>29</v>
      </c>
      <c r="C30" s="22">
        <v>356</v>
      </c>
      <c r="D30" s="22">
        <v>22</v>
      </c>
      <c r="E30" s="22">
        <v>26.57</v>
      </c>
      <c r="F30" s="24">
        <v>3.9940000000000002</v>
      </c>
      <c r="G30" s="25">
        <f t="shared" si="7"/>
        <v>356.3740472222222</v>
      </c>
      <c r="H30" s="25">
        <f t="shared" si="8"/>
        <v>6.2199004926855297</v>
      </c>
      <c r="I30" s="25">
        <f t="shared" si="9"/>
        <v>-0.2525908672308293</v>
      </c>
      <c r="J30" s="25">
        <f t="shared" si="10"/>
        <v>3.9860047483403203</v>
      </c>
      <c r="K30" s="25">
        <f t="shared" si="11"/>
        <v>514376.36651222687</v>
      </c>
      <c r="L30" s="25">
        <f t="shared" si="12"/>
        <v>1581278.8509071707</v>
      </c>
      <c r="M30" s="26">
        <f t="shared" si="3"/>
        <v>1581278.8509071707</v>
      </c>
      <c r="N30" s="26">
        <f t="shared" si="4"/>
        <v>514376.36651222687</v>
      </c>
    </row>
    <row r="31" spans="1:14">
      <c r="A31" s="22">
        <v>29</v>
      </c>
      <c r="B31" s="23">
        <v>30</v>
      </c>
      <c r="C31" s="22">
        <v>356</v>
      </c>
      <c r="D31" s="22">
        <v>22</v>
      </c>
      <c r="E31" s="22">
        <v>26.88</v>
      </c>
      <c r="F31" s="24">
        <v>12.486000000000001</v>
      </c>
      <c r="G31" s="25">
        <f t="shared" si="7"/>
        <v>356.37413333333336</v>
      </c>
      <c r="H31" s="25">
        <f t="shared" si="8"/>
        <v>6.219901995607942</v>
      </c>
      <c r="I31" s="25">
        <f t="shared" si="9"/>
        <v>-0.78962813442948354</v>
      </c>
      <c r="J31" s="25">
        <f t="shared" si="10"/>
        <v>12.461006516703112</v>
      </c>
      <c r="K31" s="25">
        <f t="shared" si="11"/>
        <v>514375.57688409241</v>
      </c>
      <c r="L31" s="25">
        <f t="shared" si="12"/>
        <v>1581291.3119136873</v>
      </c>
      <c r="M31" s="26">
        <f t="shared" si="3"/>
        <v>1581291.3119136873</v>
      </c>
      <c r="N31" s="26">
        <f t="shared" si="4"/>
        <v>514375.57688409241</v>
      </c>
    </row>
    <row r="32" spans="1:14">
      <c r="A32" s="22">
        <v>30</v>
      </c>
      <c r="B32" s="23">
        <v>31</v>
      </c>
      <c r="C32" s="22">
        <v>357</v>
      </c>
      <c r="D32" s="22">
        <v>55</v>
      </c>
      <c r="E32" s="22">
        <v>20.52</v>
      </c>
      <c r="F32" s="24">
        <v>4.5170000000000003</v>
      </c>
      <c r="G32" s="25">
        <f t="shared" si="7"/>
        <v>357.92236666666668</v>
      </c>
      <c r="H32" s="25">
        <f t="shared" si="8"/>
        <v>6.2469237648637348</v>
      </c>
      <c r="I32" s="25">
        <f t="shared" si="9"/>
        <v>-0.16375749369486545</v>
      </c>
      <c r="J32" s="25">
        <f t="shared" si="10"/>
        <v>4.5140306249801601</v>
      </c>
      <c r="K32" s="25">
        <f t="shared" si="11"/>
        <v>514375.41312659869</v>
      </c>
      <c r="L32" s="25">
        <f t="shared" si="12"/>
        <v>1581295.8259443121</v>
      </c>
      <c r="M32" s="26">
        <f t="shared" si="3"/>
        <v>1581295.8259443121</v>
      </c>
      <c r="N32" s="26">
        <f t="shared" si="4"/>
        <v>514375.41312659869</v>
      </c>
    </row>
    <row r="33" spans="1:14">
      <c r="A33" s="22">
        <v>31</v>
      </c>
      <c r="B33" s="23">
        <v>32</v>
      </c>
      <c r="C33" s="22">
        <v>357</v>
      </c>
      <c r="D33" s="22">
        <v>55</v>
      </c>
      <c r="E33" s="22">
        <v>20.170000000000002</v>
      </c>
      <c r="F33" s="24">
        <v>14.212</v>
      </c>
      <c r="G33" s="25">
        <f t="shared" si="7"/>
        <v>357.92226944444445</v>
      </c>
      <c r="H33" s="25">
        <f t="shared" si="8"/>
        <v>6.2469220680158513</v>
      </c>
      <c r="I33" s="25">
        <f t="shared" si="9"/>
        <v>-0.51526020787128413</v>
      </c>
      <c r="J33" s="25">
        <f t="shared" si="10"/>
        <v>14.202656473990505</v>
      </c>
      <c r="K33" s="25">
        <f t="shared" si="11"/>
        <v>514374.89786639082</v>
      </c>
      <c r="L33" s="25">
        <f t="shared" si="12"/>
        <v>1581310.0286007861</v>
      </c>
      <c r="M33" s="26">
        <f t="shared" si="3"/>
        <v>1581310.0286007861</v>
      </c>
      <c r="N33" s="26">
        <f t="shared" si="4"/>
        <v>514374.89786639082</v>
      </c>
    </row>
    <row r="34" spans="1:14">
      <c r="A34" s="22">
        <v>32</v>
      </c>
      <c r="B34" s="23">
        <v>33</v>
      </c>
      <c r="C34" s="22">
        <v>323</v>
      </c>
      <c r="D34" s="22">
        <v>58</v>
      </c>
      <c r="E34" s="22">
        <v>22.26</v>
      </c>
      <c r="F34" s="24">
        <v>4.1479999999999997</v>
      </c>
      <c r="G34" s="25">
        <f t="shared" si="7"/>
        <v>323.97284999999999</v>
      </c>
      <c r="H34" s="25">
        <f t="shared" si="8"/>
        <v>5.6543929195697116</v>
      </c>
      <c r="I34" s="25">
        <f t="shared" si="9"/>
        <v>-2.4397231228590854</v>
      </c>
      <c r="J34" s="25">
        <f t="shared" si="10"/>
        <v>3.3546467897211936</v>
      </c>
      <c r="K34" s="25">
        <f t="shared" si="11"/>
        <v>514372.45814326796</v>
      </c>
      <c r="L34" s="25">
        <f t="shared" si="12"/>
        <v>1581313.3832475757</v>
      </c>
      <c r="M34" s="26">
        <f t="shared" si="3"/>
        <v>1581313.3832475757</v>
      </c>
      <c r="N34" s="26">
        <f t="shared" si="4"/>
        <v>514372.45814326796</v>
      </c>
    </row>
    <row r="35" spans="1:14">
      <c r="A35" s="22">
        <v>33</v>
      </c>
      <c r="B35" s="23">
        <v>34</v>
      </c>
      <c r="C35" s="22">
        <v>323</v>
      </c>
      <c r="D35" s="22">
        <v>58</v>
      </c>
      <c r="E35" s="22">
        <v>21.32</v>
      </c>
      <c r="F35" s="24">
        <v>76.120999999999995</v>
      </c>
      <c r="G35" s="25">
        <f t="shared" si="7"/>
        <v>323.97258888888888</v>
      </c>
      <c r="H35" s="25">
        <f t="shared" si="8"/>
        <v>5.6543883623211091</v>
      </c>
      <c r="I35" s="25">
        <f t="shared" si="9"/>
        <v>-44.772258333651145</v>
      </c>
      <c r="J35" s="25">
        <f t="shared" si="10"/>
        <v>61.561769993274268</v>
      </c>
      <c r="K35" s="25">
        <f t="shared" si="11"/>
        <v>514327.68588493433</v>
      </c>
      <c r="L35" s="25">
        <f t="shared" si="12"/>
        <v>1581374.945017569</v>
      </c>
      <c r="M35" s="26">
        <f t="shared" si="3"/>
        <v>1581374.945017569</v>
      </c>
      <c r="N35" s="26">
        <f t="shared" si="4"/>
        <v>514327.68588493433</v>
      </c>
    </row>
    <row r="36" spans="1:14">
      <c r="A36" s="22">
        <v>34</v>
      </c>
      <c r="B36" s="23">
        <v>35</v>
      </c>
      <c r="C36" s="22">
        <v>322</v>
      </c>
      <c r="D36" s="22">
        <v>35</v>
      </c>
      <c r="E36" s="22">
        <v>40.729999999999997</v>
      </c>
      <c r="F36" s="24">
        <v>11.429</v>
      </c>
      <c r="G36" s="25">
        <f t="shared" si="7"/>
        <v>322.59464722222219</v>
      </c>
      <c r="H36" s="25">
        <f t="shared" si="8"/>
        <v>5.6303387433373571</v>
      </c>
      <c r="I36" s="25">
        <f t="shared" si="9"/>
        <v>-6.9425466688054192</v>
      </c>
      <c r="J36" s="25">
        <f t="shared" si="10"/>
        <v>9.0787161400419834</v>
      </c>
      <c r="K36" s="25">
        <f t="shared" si="11"/>
        <v>514320.74333826551</v>
      </c>
      <c r="L36" s="25">
        <f t="shared" si="12"/>
        <v>1581384.023733709</v>
      </c>
      <c r="M36" s="26">
        <f t="shared" si="3"/>
        <v>1581384.023733709</v>
      </c>
      <c r="N36" s="26">
        <f t="shared" si="4"/>
        <v>514320.74333826551</v>
      </c>
    </row>
    <row r="37" spans="1:14">
      <c r="A37" s="22">
        <v>35</v>
      </c>
      <c r="B37" s="23">
        <v>36</v>
      </c>
      <c r="C37" s="22">
        <v>322</v>
      </c>
      <c r="D37" s="22">
        <v>35</v>
      </c>
      <c r="E37" s="22">
        <v>40.75</v>
      </c>
      <c r="F37" s="24">
        <v>51.719000000000001</v>
      </c>
      <c r="G37" s="25">
        <f t="shared" si="7"/>
        <v>322.59465277777775</v>
      </c>
      <c r="H37" s="25">
        <f t="shared" si="8"/>
        <v>5.6303388403000927</v>
      </c>
      <c r="I37" s="25">
        <f t="shared" si="9"/>
        <v>-31.416705366686262</v>
      </c>
      <c r="J37" s="25">
        <f t="shared" si="10"/>
        <v>41.083397923039747</v>
      </c>
      <c r="K37" s="25">
        <f t="shared" si="11"/>
        <v>514289.32663289882</v>
      </c>
      <c r="L37" s="25">
        <f t="shared" si="12"/>
        <v>1581425.107131632</v>
      </c>
      <c r="M37" s="26">
        <f t="shared" si="3"/>
        <v>1581425.107131632</v>
      </c>
      <c r="N37" s="26">
        <f t="shared" si="4"/>
        <v>514289.32663289882</v>
      </c>
    </row>
    <row r="38" spans="1:14">
      <c r="A38" s="22">
        <v>36</v>
      </c>
      <c r="B38" s="23">
        <v>37</v>
      </c>
      <c r="C38" s="22">
        <v>324</v>
      </c>
      <c r="D38" s="22">
        <v>45</v>
      </c>
      <c r="E38" s="22">
        <v>52.63</v>
      </c>
      <c r="F38" s="24">
        <v>6.2249999999999996</v>
      </c>
      <c r="G38" s="25">
        <f t="shared" si="7"/>
        <v>324.76461944444446</v>
      </c>
      <c r="H38" s="25">
        <f t="shared" si="8"/>
        <v>5.6682119032919536</v>
      </c>
      <c r="I38" s="25">
        <f t="shared" si="9"/>
        <v>-3.5914315742914904</v>
      </c>
      <c r="J38" s="25">
        <f t="shared" si="10"/>
        <v>5.0845102268735918</v>
      </c>
      <c r="K38" s="25">
        <f t="shared" si="11"/>
        <v>514285.73520132451</v>
      </c>
      <c r="L38" s="25">
        <f t="shared" si="12"/>
        <v>1581430.191641859</v>
      </c>
      <c r="M38" s="26">
        <f t="shared" si="3"/>
        <v>1581430.191641859</v>
      </c>
      <c r="N38" s="26">
        <f t="shared" si="4"/>
        <v>514285.73520132451</v>
      </c>
    </row>
    <row r="39" spans="1:14">
      <c r="A39" s="22">
        <v>37</v>
      </c>
      <c r="B39" s="23">
        <v>38</v>
      </c>
      <c r="C39" s="22">
        <v>324</v>
      </c>
      <c r="D39" s="22">
        <v>45</v>
      </c>
      <c r="E39" s="22">
        <v>52.54</v>
      </c>
      <c r="F39" s="24">
        <v>31.707000000000001</v>
      </c>
      <c r="G39" s="25">
        <f t="shared" si="7"/>
        <v>324.76459444444447</v>
      </c>
      <c r="H39" s="25">
        <f t="shared" si="8"/>
        <v>5.6682114669596402</v>
      </c>
      <c r="I39" s="25">
        <f t="shared" si="9"/>
        <v>-18.292946388622312</v>
      </c>
      <c r="J39" s="25">
        <f t="shared" si="10"/>
        <v>25.897914229199809</v>
      </c>
      <c r="K39" s="25">
        <f t="shared" si="11"/>
        <v>514267.44225493592</v>
      </c>
      <c r="L39" s="25">
        <f t="shared" si="12"/>
        <v>1581456.0895560882</v>
      </c>
      <c r="M39" s="26">
        <f t="shared" si="3"/>
        <v>1581456.0895560882</v>
      </c>
      <c r="N39" s="26">
        <f t="shared" si="4"/>
        <v>514267.44225493592</v>
      </c>
    </row>
    <row r="40" spans="1:14">
      <c r="A40" s="22">
        <v>38</v>
      </c>
      <c r="B40" s="23">
        <v>39</v>
      </c>
      <c r="C40" s="22">
        <v>62</v>
      </c>
      <c r="D40" s="22">
        <v>21</v>
      </c>
      <c r="E40" s="22">
        <v>11.32</v>
      </c>
      <c r="F40" s="24">
        <v>6.5140000000000002</v>
      </c>
      <c r="G40" s="25">
        <f t="shared" si="7"/>
        <v>62.353144444444446</v>
      </c>
      <c r="H40" s="25">
        <f t="shared" si="8"/>
        <v>1.088267669527166</v>
      </c>
      <c r="I40" s="25">
        <f t="shared" si="9"/>
        <v>5.7702601871092574</v>
      </c>
      <c r="J40" s="25">
        <f t="shared" si="10"/>
        <v>3.0226302077928486</v>
      </c>
      <c r="K40" s="25">
        <f t="shared" si="11"/>
        <v>514273.21251512301</v>
      </c>
      <c r="L40" s="25">
        <f t="shared" si="12"/>
        <v>1581459.1121862959</v>
      </c>
      <c r="M40" s="26">
        <f t="shared" si="3"/>
        <v>1581459.1121862959</v>
      </c>
      <c r="N40" s="26">
        <f t="shared" si="4"/>
        <v>514273.21251512301</v>
      </c>
    </row>
    <row r="41" spans="1:14">
      <c r="A41" s="22">
        <v>39</v>
      </c>
      <c r="B41" s="23">
        <v>40</v>
      </c>
      <c r="C41" s="22">
        <v>62</v>
      </c>
      <c r="D41" s="22">
        <v>21</v>
      </c>
      <c r="E41" s="22">
        <v>15.05</v>
      </c>
      <c r="F41" s="24">
        <v>22.632000000000001</v>
      </c>
      <c r="G41" s="25">
        <f t="shared" si="7"/>
        <v>62.354180555555558</v>
      </c>
      <c r="H41" s="25">
        <f t="shared" si="8"/>
        <v>1.0882857530774714</v>
      </c>
      <c r="I41" s="25">
        <f t="shared" si="9"/>
        <v>20.048167883916268</v>
      </c>
      <c r="J41" s="25">
        <f t="shared" si="10"/>
        <v>10.501351746242403</v>
      </c>
      <c r="K41" s="25">
        <f t="shared" si="11"/>
        <v>514293.26068300696</v>
      </c>
      <c r="L41" s="25">
        <f t="shared" si="12"/>
        <v>1581469.6135380422</v>
      </c>
      <c r="M41" s="26">
        <f t="shared" si="3"/>
        <v>1581469.6135380422</v>
      </c>
      <c r="N41" s="26">
        <f t="shared" si="4"/>
        <v>514293.26068300696</v>
      </c>
    </row>
    <row r="42" spans="1:14">
      <c r="A42" s="22">
        <v>40</v>
      </c>
      <c r="B42" s="23">
        <v>41</v>
      </c>
      <c r="C42" s="22">
        <v>86</v>
      </c>
      <c r="D42" s="22">
        <v>27</v>
      </c>
      <c r="E42" s="22">
        <v>12.72</v>
      </c>
      <c r="F42" s="24">
        <v>8.7629999999999999</v>
      </c>
      <c r="G42" s="25">
        <f t="shared" si="7"/>
        <v>86.45353333333334</v>
      </c>
      <c r="H42" s="25">
        <f t="shared" si="8"/>
        <v>1.5088988066493352</v>
      </c>
      <c r="I42" s="25">
        <f t="shared" si="9"/>
        <v>8.7462185048473611</v>
      </c>
      <c r="J42" s="25">
        <f t="shared" si="10"/>
        <v>0.54206168049918024</v>
      </c>
      <c r="K42" s="25">
        <f t="shared" si="11"/>
        <v>514302.00690151181</v>
      </c>
      <c r="L42" s="25">
        <f t="shared" si="12"/>
        <v>1581470.1555997226</v>
      </c>
      <c r="M42" s="26">
        <f t="shared" si="3"/>
        <v>1581470.1555997226</v>
      </c>
      <c r="N42" s="26">
        <f t="shared" si="4"/>
        <v>514302.00690151181</v>
      </c>
    </row>
    <row r="43" spans="1:14">
      <c r="A43" s="22">
        <v>41</v>
      </c>
      <c r="B43" s="23">
        <v>42</v>
      </c>
      <c r="C43" s="22">
        <v>86</v>
      </c>
      <c r="D43" s="22">
        <v>18</v>
      </c>
      <c r="E43" s="22">
        <v>31.81</v>
      </c>
      <c r="F43" s="24">
        <v>130.76</v>
      </c>
      <c r="G43" s="25">
        <f t="shared" si="7"/>
        <v>86.308836111111106</v>
      </c>
      <c r="H43" s="25">
        <f t="shared" si="8"/>
        <v>1.5063733637030672</v>
      </c>
      <c r="I43" s="25">
        <f t="shared" si="9"/>
        <v>130.48874603314169</v>
      </c>
      <c r="J43" s="25">
        <f t="shared" si="10"/>
        <v>8.41812085315029</v>
      </c>
      <c r="K43" s="25">
        <f t="shared" si="11"/>
        <v>514432.49564754497</v>
      </c>
      <c r="L43" s="25">
        <f t="shared" si="12"/>
        <v>1581478.5737205758</v>
      </c>
      <c r="M43" s="26">
        <f t="shared" si="3"/>
        <v>1581478.5737205758</v>
      </c>
      <c r="N43" s="26">
        <f t="shared" si="4"/>
        <v>514432.49564754497</v>
      </c>
    </row>
    <row r="44" spans="1:14">
      <c r="A44" s="22">
        <v>42</v>
      </c>
      <c r="B44" s="23">
        <v>43</v>
      </c>
      <c r="C44" s="22">
        <v>88</v>
      </c>
      <c r="D44" s="22">
        <v>31</v>
      </c>
      <c r="E44" s="22">
        <v>18.75</v>
      </c>
      <c r="F44" s="24">
        <v>128.60300000000001</v>
      </c>
      <c r="G44" s="25">
        <f t="shared" si="7"/>
        <v>88.521874999999994</v>
      </c>
      <c r="H44" s="25">
        <f t="shared" si="8"/>
        <v>1.5449981787888554</v>
      </c>
      <c r="I44" s="25">
        <f t="shared" si="9"/>
        <v>128.56020686762977</v>
      </c>
      <c r="J44" s="25">
        <f t="shared" si="10"/>
        <v>3.3173512253359956</v>
      </c>
      <c r="K44" s="25">
        <f t="shared" si="11"/>
        <v>514561.05585441261</v>
      </c>
      <c r="L44" s="25">
        <f t="shared" si="12"/>
        <v>1581481.8910718011</v>
      </c>
      <c r="M44" s="26">
        <f t="shared" si="3"/>
        <v>1581481.8910718011</v>
      </c>
      <c r="N44" s="26">
        <f t="shared" si="4"/>
        <v>514561.05585441261</v>
      </c>
    </row>
    <row r="45" spans="1:14">
      <c r="A45" s="22">
        <v>43</v>
      </c>
      <c r="B45" s="23">
        <v>44</v>
      </c>
      <c r="C45" s="22">
        <v>95</v>
      </c>
      <c r="D45" s="22">
        <v>49</v>
      </c>
      <c r="E45" s="22">
        <v>34.82</v>
      </c>
      <c r="F45" s="24">
        <v>52.500999999999998</v>
      </c>
      <c r="G45" s="25">
        <f t="shared" si="7"/>
        <v>95.826338888888884</v>
      </c>
      <c r="H45" s="25">
        <f t="shared" si="8"/>
        <v>1.6724851237429956</v>
      </c>
      <c r="I45" s="25">
        <f t="shared" si="9"/>
        <v>52.229787609174181</v>
      </c>
      <c r="J45" s="25">
        <f t="shared" si="10"/>
        <v>-5.3295672714165718</v>
      </c>
      <c r="K45" s="25">
        <f t="shared" si="11"/>
        <v>514613.2856420218</v>
      </c>
      <c r="L45" s="25">
        <f t="shared" si="12"/>
        <v>1581476.5615045296</v>
      </c>
      <c r="M45" s="26">
        <f t="shared" si="3"/>
        <v>1581476.5615045296</v>
      </c>
      <c r="N45" s="26">
        <f t="shared" si="4"/>
        <v>514613.2856420218</v>
      </c>
    </row>
    <row r="46" spans="1:14">
      <c r="A46" s="22">
        <v>44</v>
      </c>
      <c r="B46" s="23">
        <v>45</v>
      </c>
      <c r="C46" s="22">
        <v>96</v>
      </c>
      <c r="D46" s="22">
        <v>57</v>
      </c>
      <c r="E46" s="22">
        <v>10.64</v>
      </c>
      <c r="F46" s="24">
        <v>44.026000000000003</v>
      </c>
      <c r="G46" s="25">
        <f t="shared" si="7"/>
        <v>96.952955555555562</v>
      </c>
      <c r="H46" s="25">
        <f t="shared" si="8"/>
        <v>1.6921482939841728</v>
      </c>
      <c r="I46" s="25">
        <f t="shared" si="9"/>
        <v>43.702227582947408</v>
      </c>
      <c r="J46" s="25">
        <f t="shared" si="10"/>
        <v>-5.329538468598475</v>
      </c>
      <c r="K46" s="25">
        <f t="shared" si="11"/>
        <v>514656.98786960472</v>
      </c>
      <c r="L46" s="25">
        <f t="shared" si="12"/>
        <v>1581471.2319660611</v>
      </c>
      <c r="M46" s="26">
        <f t="shared" si="3"/>
        <v>1581471.2319660611</v>
      </c>
      <c r="N46" s="26">
        <f t="shared" si="4"/>
        <v>514656.98786960472</v>
      </c>
    </row>
    <row r="47" spans="1:14">
      <c r="A47" s="22">
        <v>45</v>
      </c>
      <c r="B47" s="23">
        <v>46</v>
      </c>
      <c r="C47" s="22">
        <v>93</v>
      </c>
      <c r="D47" s="22">
        <v>10</v>
      </c>
      <c r="E47" s="22">
        <v>47.38</v>
      </c>
      <c r="F47" s="24">
        <v>48.04</v>
      </c>
      <c r="G47" s="25">
        <f t="shared" si="7"/>
        <v>93.179827777777788</v>
      </c>
      <c r="H47" s="25">
        <f t="shared" si="8"/>
        <v>1.6262947911634935</v>
      </c>
      <c r="I47" s="25">
        <f t="shared" si="9"/>
        <v>47.966035476916495</v>
      </c>
      <c r="J47" s="25">
        <f t="shared" si="10"/>
        <v>-2.6647777819526177</v>
      </c>
      <c r="K47" s="25">
        <f t="shared" si="11"/>
        <v>514704.95390508167</v>
      </c>
      <c r="L47" s="25">
        <f t="shared" si="12"/>
        <v>1581468.567188279</v>
      </c>
      <c r="M47" s="26">
        <f t="shared" si="3"/>
        <v>1581468.567188279</v>
      </c>
      <c r="N47" s="26">
        <f t="shared" si="4"/>
        <v>514704.95390508167</v>
      </c>
    </row>
    <row r="48" spans="1:14">
      <c r="A48" s="22">
        <v>46</v>
      </c>
      <c r="B48" s="23">
        <v>47</v>
      </c>
      <c r="C48" s="22">
        <v>95</v>
      </c>
      <c r="D48" s="22">
        <v>2</v>
      </c>
      <c r="E48" s="22">
        <v>32.840000000000003</v>
      </c>
      <c r="F48" s="24">
        <v>36.381999999999998</v>
      </c>
      <c r="G48" s="25">
        <f t="shared" si="7"/>
        <v>95.042455555555549</v>
      </c>
      <c r="H48" s="25">
        <f t="shared" si="8"/>
        <v>1.6588037786248209</v>
      </c>
      <c r="I48" s="25">
        <f t="shared" si="9"/>
        <v>36.241195953232285</v>
      </c>
      <c r="J48" s="25">
        <f t="shared" si="10"/>
        <v>-3.1977554439668503</v>
      </c>
      <c r="K48" s="25">
        <f t="shared" si="11"/>
        <v>514741.19510103489</v>
      </c>
      <c r="L48" s="25">
        <f t="shared" si="12"/>
        <v>1581465.3694328351</v>
      </c>
      <c r="M48" s="26">
        <f t="shared" si="3"/>
        <v>1581465.3694328351</v>
      </c>
      <c r="N48" s="26">
        <f t="shared" si="4"/>
        <v>514741.19510103489</v>
      </c>
    </row>
    <row r="49" spans="1:14">
      <c r="A49" s="22">
        <v>47</v>
      </c>
      <c r="B49" s="23">
        <v>48</v>
      </c>
      <c r="C49" s="22">
        <v>93</v>
      </c>
      <c r="D49" s="22">
        <v>16</v>
      </c>
      <c r="E49" s="22">
        <v>13.78</v>
      </c>
      <c r="F49" s="24">
        <v>37.368000000000002</v>
      </c>
      <c r="G49" s="25">
        <f t="shared" si="7"/>
        <v>93.270494444444438</v>
      </c>
      <c r="H49" s="25">
        <f t="shared" si="8"/>
        <v>1.6278772230186349</v>
      </c>
      <c r="I49" s="25">
        <f t="shared" si="9"/>
        <v>37.307139782114668</v>
      </c>
      <c r="J49" s="25">
        <f t="shared" si="10"/>
        <v>-2.1318408190475662</v>
      </c>
      <c r="K49" s="25">
        <f t="shared" si="11"/>
        <v>514778.502240817</v>
      </c>
      <c r="L49" s="25">
        <f t="shared" si="12"/>
        <v>1581463.2375920161</v>
      </c>
      <c r="M49" s="26">
        <f t="shared" si="3"/>
        <v>1581463.2375920161</v>
      </c>
      <c r="N49" s="26">
        <f t="shared" si="4"/>
        <v>514778.502240817</v>
      </c>
    </row>
    <row r="50" spans="1:14">
      <c r="A50" s="22">
        <v>48</v>
      </c>
      <c r="B50" s="23">
        <v>49</v>
      </c>
      <c r="C50" s="22">
        <v>148</v>
      </c>
      <c r="D50" s="22">
        <v>47</v>
      </c>
      <c r="E50" s="22">
        <v>27.11</v>
      </c>
      <c r="F50" s="24">
        <v>85.37</v>
      </c>
      <c r="G50" s="25">
        <f t="shared" si="7"/>
        <v>148.79086388888888</v>
      </c>
      <c r="H50" s="25">
        <f t="shared" si="8"/>
        <v>2.5968904717478454</v>
      </c>
      <c r="I50" s="25">
        <f t="shared" si="9"/>
        <v>44.235609038229342</v>
      </c>
      <c r="J50" s="25">
        <f t="shared" si="10"/>
        <v>-73.015394219417345</v>
      </c>
      <c r="K50" s="25">
        <f t="shared" si="11"/>
        <v>514822.73784985521</v>
      </c>
      <c r="L50" s="25">
        <f t="shared" si="12"/>
        <v>1581390.2221977967</v>
      </c>
      <c r="M50" s="26">
        <f t="shared" si="3"/>
        <v>1581390.2221977967</v>
      </c>
      <c r="N50" s="26">
        <f t="shared" si="4"/>
        <v>514822.73784985521</v>
      </c>
    </row>
    <row r="51" spans="1:14">
      <c r="A51" s="22">
        <v>49</v>
      </c>
      <c r="B51" s="23">
        <v>50</v>
      </c>
      <c r="C51" s="22">
        <v>169</v>
      </c>
      <c r="D51" s="22">
        <v>41</v>
      </c>
      <c r="E51" s="22">
        <v>42.65</v>
      </c>
      <c r="F51" s="24">
        <v>11.917</v>
      </c>
      <c r="G51" s="25">
        <f t="shared" si="7"/>
        <v>169.69518055555557</v>
      </c>
      <c r="H51" s="25">
        <f t="shared" si="8"/>
        <v>2.9617396254607051</v>
      </c>
      <c r="I51" s="25">
        <f t="shared" si="9"/>
        <v>2.1317722368805549</v>
      </c>
      <c r="J51" s="25">
        <f t="shared" si="10"/>
        <v>-11.724778724140823</v>
      </c>
      <c r="K51" s="25">
        <f t="shared" si="11"/>
        <v>514824.86962209211</v>
      </c>
      <c r="L51" s="25">
        <f t="shared" si="12"/>
        <v>1581378.4974190725</v>
      </c>
      <c r="M51" s="26">
        <f t="shared" si="3"/>
        <v>1581378.4974190725</v>
      </c>
      <c r="N51" s="26">
        <f t="shared" si="4"/>
        <v>514824.86962209211</v>
      </c>
    </row>
    <row r="52" spans="1:14">
      <c r="A52" s="22">
        <v>50</v>
      </c>
      <c r="B52" s="23">
        <v>51</v>
      </c>
      <c r="C52" s="22">
        <v>135</v>
      </c>
      <c r="D52" s="22">
        <v>6</v>
      </c>
      <c r="E52" s="22">
        <v>39.53</v>
      </c>
      <c r="F52" s="24">
        <v>17.253</v>
      </c>
      <c r="G52" s="25">
        <f t="shared" si="7"/>
        <v>135.11098055555556</v>
      </c>
      <c r="H52" s="25">
        <f t="shared" si="8"/>
        <v>2.3581314662924817</v>
      </c>
      <c r="I52" s="25">
        <f t="shared" si="9"/>
        <v>12.176059871604357</v>
      </c>
      <c r="J52" s="25">
        <f t="shared" si="10"/>
        <v>-12.223320948216408</v>
      </c>
      <c r="K52" s="25">
        <f t="shared" si="11"/>
        <v>514837.04568196373</v>
      </c>
      <c r="L52" s="25">
        <f t="shared" si="12"/>
        <v>1581366.2740981244</v>
      </c>
      <c r="M52" s="26">
        <f t="shared" si="3"/>
        <v>1581366.2740981244</v>
      </c>
      <c r="N52" s="26">
        <f t="shared" si="4"/>
        <v>514837.04568196373</v>
      </c>
    </row>
    <row r="53" spans="1:14">
      <c r="A53" s="22">
        <v>51</v>
      </c>
      <c r="B53" s="23">
        <v>52</v>
      </c>
      <c r="C53" s="22">
        <v>149</v>
      </c>
      <c r="D53" s="22">
        <v>45</v>
      </c>
      <c r="E53" s="22">
        <v>9.25</v>
      </c>
      <c r="F53" s="24">
        <v>27.693000000000001</v>
      </c>
      <c r="G53" s="25">
        <f t="shared" si="7"/>
        <v>149.75256944444445</v>
      </c>
      <c r="H53" s="25">
        <f t="shared" si="8"/>
        <v>2.6136754001270113</v>
      </c>
      <c r="I53" s="25">
        <f t="shared" si="9"/>
        <v>13.949939935033711</v>
      </c>
      <c r="J53" s="25">
        <f t="shared" si="10"/>
        <v>-23.922822258440824</v>
      </c>
      <c r="K53" s="25">
        <f t="shared" si="11"/>
        <v>514850.99562189879</v>
      </c>
      <c r="L53" s="25">
        <f t="shared" si="12"/>
        <v>1581342.3512758659</v>
      </c>
      <c r="M53" s="26">
        <f t="shared" si="3"/>
        <v>1581342.3512758659</v>
      </c>
      <c r="N53" s="26">
        <f t="shared" si="4"/>
        <v>514850.99562189879</v>
      </c>
    </row>
    <row r="54" spans="1:14">
      <c r="A54" s="22">
        <v>52</v>
      </c>
      <c r="B54" s="23">
        <v>53</v>
      </c>
      <c r="C54" s="22">
        <v>149</v>
      </c>
      <c r="D54" s="22">
        <v>45</v>
      </c>
      <c r="E54" s="22">
        <v>9.4600000000000009</v>
      </c>
      <c r="F54" s="24">
        <v>32.218000000000004</v>
      </c>
      <c r="G54" s="25">
        <f t="shared" si="7"/>
        <v>149.75262777777778</v>
      </c>
      <c r="H54" s="25">
        <f t="shared" si="8"/>
        <v>2.6136764182357415</v>
      </c>
      <c r="I54" s="25">
        <f t="shared" si="9"/>
        <v>16.229313549415867</v>
      </c>
      <c r="J54" s="25">
        <f t="shared" si="10"/>
        <v>-27.831796667027206</v>
      </c>
      <c r="K54" s="25">
        <f t="shared" si="11"/>
        <v>514867.2249354482</v>
      </c>
      <c r="L54" s="25">
        <f t="shared" si="12"/>
        <v>1581314.5194791988</v>
      </c>
      <c r="M54" s="26">
        <f t="shared" si="3"/>
        <v>1581314.5194791988</v>
      </c>
      <c r="N54" s="26">
        <f t="shared" si="4"/>
        <v>514867.2249354482</v>
      </c>
    </row>
    <row r="55" spans="1:14">
      <c r="A55" s="22">
        <v>53</v>
      </c>
      <c r="B55" s="23">
        <v>54</v>
      </c>
      <c r="C55" s="22">
        <v>148</v>
      </c>
      <c r="D55" s="22">
        <v>7</v>
      </c>
      <c r="E55" s="22">
        <v>22.29</v>
      </c>
      <c r="F55" s="24">
        <v>13.401999999999999</v>
      </c>
      <c r="G55" s="25">
        <f t="shared" si="7"/>
        <v>148.12285833333334</v>
      </c>
      <c r="H55" s="25">
        <f t="shared" si="8"/>
        <v>2.5852315753817874</v>
      </c>
      <c r="I55" s="25">
        <f t="shared" si="9"/>
        <v>7.0775907416907939</v>
      </c>
      <c r="J55" s="25">
        <f t="shared" si="10"/>
        <v>-11.38074309055137</v>
      </c>
      <c r="K55" s="25">
        <f t="shared" si="11"/>
        <v>514874.30252618989</v>
      </c>
      <c r="L55" s="25">
        <f t="shared" si="12"/>
        <v>1581303.1387361083</v>
      </c>
      <c r="M55" s="26">
        <f t="shared" si="3"/>
        <v>1581303.1387361083</v>
      </c>
      <c r="N55" s="26">
        <f t="shared" si="4"/>
        <v>514874.30252618989</v>
      </c>
    </row>
    <row r="56" spans="1:14">
      <c r="A56" s="22">
        <v>54</v>
      </c>
      <c r="B56" s="23">
        <v>55</v>
      </c>
      <c r="C56" s="22">
        <v>148</v>
      </c>
      <c r="D56" s="22">
        <v>7</v>
      </c>
      <c r="E56" s="22">
        <v>22.35</v>
      </c>
      <c r="F56" s="24">
        <v>62.396999999999998</v>
      </c>
      <c r="G56" s="25">
        <f t="shared" si="7"/>
        <v>148.12287499999999</v>
      </c>
      <c r="H56" s="25">
        <f t="shared" si="8"/>
        <v>2.5852318662699956</v>
      </c>
      <c r="I56" s="25">
        <f t="shared" si="9"/>
        <v>32.951814874085805</v>
      </c>
      <c r="J56" s="25">
        <f t="shared" si="10"/>
        <v>-52.986446432120523</v>
      </c>
      <c r="K56" s="25">
        <f t="shared" si="11"/>
        <v>514907.25434106396</v>
      </c>
      <c r="L56" s="25">
        <f t="shared" si="12"/>
        <v>1581250.1522896762</v>
      </c>
      <c r="M56" s="26">
        <f t="shared" si="3"/>
        <v>1581250.1522896762</v>
      </c>
      <c r="N56" s="26">
        <f t="shared" si="4"/>
        <v>514907.25434106396</v>
      </c>
    </row>
    <row r="57" spans="1:14">
      <c r="A57" s="22">
        <v>55</v>
      </c>
      <c r="B57" s="23">
        <v>0</v>
      </c>
      <c r="C57" s="22">
        <v>228</v>
      </c>
      <c r="D57" s="22">
        <v>17</v>
      </c>
      <c r="E57" s="22">
        <v>43.76</v>
      </c>
      <c r="F57" s="24">
        <v>5.7889999999999997</v>
      </c>
      <c r="G57" s="25">
        <f t="shared" si="7"/>
        <v>228.29548888888888</v>
      </c>
      <c r="H57" s="25">
        <f t="shared" si="8"/>
        <v>3.9845079485612422</v>
      </c>
      <c r="I57" s="25">
        <f t="shared" si="9"/>
        <v>-4.3219852187553949</v>
      </c>
      <c r="J57" s="25">
        <f t="shared" si="10"/>
        <v>-3.8513588210993634</v>
      </c>
      <c r="K57" s="25">
        <f t="shared" si="11"/>
        <v>514902.93235584523</v>
      </c>
      <c r="L57" s="25">
        <f t="shared" si="12"/>
        <v>1581246.3009308551</v>
      </c>
      <c r="M57" s="26">
        <f t="shared" si="3"/>
        <v>1581246.3009308551</v>
      </c>
      <c r="N57" s="26">
        <f t="shared" si="4"/>
        <v>514902.93235584523</v>
      </c>
    </row>
    <row r="58" spans="1:14">
      <c r="B58" s="2"/>
      <c r="G58" s="3"/>
      <c r="H58" s="3"/>
      <c r="I58" s="3">
        <f>SUM(I2:I57)</f>
        <v>1.3558450906243635E-3</v>
      </c>
      <c r="J58" s="3">
        <f>SUM(J2:J57)</f>
        <v>-6.9145158799965856E-5</v>
      </c>
      <c r="K58" s="3"/>
      <c r="L58" s="3"/>
      <c r="M58" s="4"/>
      <c r="N58" s="4"/>
    </row>
    <row r="59" spans="1:14">
      <c r="B59" s="2"/>
      <c r="G59" s="3"/>
      <c r="H59" s="3"/>
      <c r="I59" s="3"/>
      <c r="J59" s="3"/>
      <c r="K59" s="3"/>
      <c r="L59" s="3"/>
      <c r="M59" s="4"/>
      <c r="N59" s="4"/>
    </row>
    <row r="60" spans="1:14">
      <c r="B60" s="2"/>
      <c r="G60" s="3"/>
      <c r="H60" s="3"/>
      <c r="I60" s="3"/>
      <c r="J60" s="3"/>
      <c r="K60" s="3"/>
      <c r="L60" s="3"/>
      <c r="M60" s="4"/>
      <c r="N60" s="4"/>
    </row>
    <row r="61" spans="1:14">
      <c r="B61" s="2"/>
      <c r="G61" s="3"/>
      <c r="H61" s="3"/>
      <c r="I61" s="3"/>
      <c r="J61" s="3"/>
      <c r="K61" s="3"/>
      <c r="L61" s="3"/>
      <c r="M61" s="4"/>
      <c r="N61" s="4"/>
    </row>
    <row r="62" spans="1:14">
      <c r="B62" s="2"/>
      <c r="G62" s="3"/>
      <c r="H62" s="3"/>
      <c r="I62" s="3"/>
      <c r="J62" s="3"/>
      <c r="K62" s="3"/>
      <c r="L62" s="3"/>
      <c r="M62" s="4"/>
      <c r="N62" s="4"/>
    </row>
    <row r="63" spans="1:14">
      <c r="B63" s="2"/>
      <c r="G63" s="3"/>
      <c r="H63" s="3"/>
      <c r="I63" s="3"/>
      <c r="J63" s="3"/>
      <c r="K63" s="3"/>
      <c r="L63" s="3"/>
      <c r="M63" s="4"/>
      <c r="N63" s="4"/>
    </row>
    <row r="64" spans="1:14">
      <c r="B64" s="2"/>
      <c r="G64" s="3"/>
      <c r="H64" s="3"/>
      <c r="I64" s="3"/>
      <c r="J64" s="3"/>
      <c r="K64" s="3"/>
      <c r="L64" s="3"/>
      <c r="M64" s="4"/>
      <c r="N64" s="4"/>
    </row>
    <row r="65" spans="2:14">
      <c r="B65" s="2"/>
      <c r="G65" s="3"/>
      <c r="H65" s="3"/>
      <c r="I65" s="3"/>
      <c r="J65" s="3"/>
      <c r="K65" s="3"/>
      <c r="L65" s="3"/>
      <c r="M65" s="4"/>
      <c r="N65" s="4"/>
    </row>
    <row r="66" spans="2:14">
      <c r="B66" s="2"/>
      <c r="G66" s="3"/>
      <c r="H66" s="3"/>
      <c r="I66" s="3"/>
      <c r="J66" s="3"/>
      <c r="K66" s="3"/>
      <c r="L66" s="3"/>
      <c r="M66" s="4"/>
      <c r="N66" s="4"/>
    </row>
    <row r="67" spans="2:14">
      <c r="B67" s="2"/>
      <c r="G67" s="3"/>
      <c r="H67" s="3"/>
      <c r="I67" s="3"/>
      <c r="J67" s="3"/>
      <c r="K67" s="3"/>
      <c r="L67" s="3"/>
      <c r="M67" s="4"/>
      <c r="N67" s="4"/>
    </row>
    <row r="68" spans="2:14">
      <c r="B68" s="2"/>
      <c r="G68" s="3"/>
      <c r="H68" s="3"/>
      <c r="I68" s="3"/>
      <c r="J68" s="3"/>
      <c r="K68" s="3"/>
      <c r="L68" s="3"/>
      <c r="M68" s="4"/>
      <c r="N68" s="4"/>
    </row>
    <row r="69" spans="2:14">
      <c r="B69" s="2"/>
      <c r="G69" s="3"/>
      <c r="H69" s="3"/>
      <c r="I69" s="3"/>
      <c r="J69" s="3"/>
      <c r="K69" s="3"/>
      <c r="L69" s="3"/>
      <c r="M69" s="4"/>
      <c r="N69" s="4"/>
    </row>
    <row r="70" spans="2:14">
      <c r="B70" s="2"/>
      <c r="G70" s="3"/>
      <c r="H70" s="3"/>
      <c r="I70" s="3"/>
      <c r="J70" s="3"/>
      <c r="K70" s="3"/>
      <c r="L70" s="3"/>
      <c r="M70" s="4"/>
      <c r="N70" s="4"/>
    </row>
    <row r="71" spans="2:14">
      <c r="B71" s="2"/>
      <c r="G71" s="3"/>
      <c r="H71" s="3"/>
      <c r="I71" s="3"/>
      <c r="J71" s="3"/>
      <c r="K71" s="3"/>
      <c r="L71" s="3"/>
      <c r="M71" s="4"/>
      <c r="N71" s="4"/>
    </row>
    <row r="72" spans="2:14">
      <c r="B72" s="2"/>
      <c r="G72" s="3"/>
      <c r="H72" s="3"/>
      <c r="I72" s="3"/>
      <c r="J72" s="3"/>
      <c r="K72" s="3"/>
      <c r="L72" s="3"/>
      <c r="M72" s="4"/>
      <c r="N72" s="4"/>
    </row>
    <row r="73" spans="2:14">
      <c r="B73" s="2"/>
      <c r="G73" s="3"/>
      <c r="H73" s="3"/>
      <c r="I73" s="3"/>
      <c r="J73" s="3"/>
      <c r="K73" s="3"/>
      <c r="L73" s="3"/>
      <c r="M73" s="4"/>
      <c r="N73" s="4"/>
    </row>
    <row r="74" spans="2:14">
      <c r="B74" s="2"/>
      <c r="G74" s="3"/>
      <c r="H74" s="3"/>
      <c r="I74" s="3"/>
      <c r="J74" s="3"/>
      <c r="K74" s="3"/>
      <c r="L74" s="3"/>
      <c r="M74" s="4"/>
      <c r="N74" s="4"/>
    </row>
    <row r="75" spans="2:14">
      <c r="B75" s="2"/>
      <c r="G75" s="3"/>
      <c r="H75" s="3"/>
      <c r="I75" s="3"/>
      <c r="J75" s="3"/>
      <c r="K75" s="3"/>
      <c r="L75" s="3"/>
      <c r="M75" s="4"/>
      <c r="N75" s="4"/>
    </row>
    <row r="76" spans="2:14">
      <c r="B76" s="2"/>
      <c r="G76" s="3"/>
      <c r="H76" s="3"/>
      <c r="I76" s="3"/>
      <c r="J76" s="3"/>
      <c r="K76" s="3"/>
      <c r="L76" s="3"/>
      <c r="M76" s="4"/>
      <c r="N76" s="4"/>
    </row>
    <row r="77" spans="2:14">
      <c r="B77" s="2"/>
      <c r="G77" s="3"/>
      <c r="H77" s="3"/>
      <c r="I77" s="3"/>
      <c r="J77" s="3"/>
      <c r="K77" s="3"/>
      <c r="L77" s="3"/>
      <c r="M77" s="4"/>
      <c r="N77" s="4"/>
    </row>
    <row r="78" spans="2:14">
      <c r="B78" s="2"/>
      <c r="G78" s="3"/>
      <c r="H78" s="3"/>
      <c r="I78" s="3"/>
      <c r="J78" s="3"/>
      <c r="K78" s="3"/>
      <c r="L78" s="3"/>
      <c r="M78" s="4"/>
      <c r="N78" s="4"/>
    </row>
    <row r="79" spans="2:14">
      <c r="B79" s="2"/>
      <c r="G79" s="3"/>
      <c r="H79" s="3"/>
      <c r="I79" s="3"/>
      <c r="J79" s="3"/>
      <c r="K79" s="3"/>
      <c r="L79" s="3"/>
      <c r="M79" s="4"/>
      <c r="N79" s="4"/>
    </row>
    <row r="80" spans="2:14">
      <c r="B80" s="2"/>
      <c r="G80" s="3"/>
      <c r="H80" s="3"/>
      <c r="I80" s="3"/>
      <c r="J80" s="3"/>
      <c r="K80" s="3"/>
      <c r="L80" s="3"/>
      <c r="M80" s="4"/>
      <c r="N80" s="4"/>
    </row>
    <row r="81" spans="2:14">
      <c r="B81" s="2"/>
      <c r="G81" s="3"/>
      <c r="H81" s="3"/>
      <c r="I81" s="3"/>
      <c r="J81" s="3"/>
      <c r="K81" s="3"/>
      <c r="L81" s="3"/>
      <c r="M81" s="4"/>
      <c r="N81" s="4"/>
    </row>
    <row r="82" spans="2:14">
      <c r="B82" s="2"/>
      <c r="G82" s="3"/>
      <c r="H82" s="3"/>
      <c r="I82" s="3"/>
      <c r="J82" s="3"/>
      <c r="K82" s="3"/>
      <c r="L82" s="3"/>
      <c r="M82" s="4"/>
      <c r="N82" s="4"/>
    </row>
    <row r="83" spans="2:14">
      <c r="B83" s="2"/>
      <c r="G83" s="3"/>
      <c r="H83" s="3"/>
      <c r="I83" s="3"/>
      <c r="J83" s="3"/>
      <c r="K83" s="3"/>
      <c r="L83" s="3"/>
      <c r="M83" s="4"/>
      <c r="N83" s="4"/>
    </row>
    <row r="84" spans="2:14">
      <c r="B84" s="2"/>
      <c r="G84" s="3"/>
      <c r="H84" s="3"/>
      <c r="I84" s="3"/>
      <c r="J84" s="3"/>
      <c r="K84" s="3"/>
      <c r="L84" s="3"/>
      <c r="M84" s="4"/>
      <c r="N84" s="4"/>
    </row>
    <row r="85" spans="2:14">
      <c r="B85" s="2"/>
      <c r="G85" s="3"/>
      <c r="H85" s="3"/>
      <c r="I85" s="3"/>
      <c r="J85" s="3"/>
      <c r="K85" s="3"/>
      <c r="L85" s="3"/>
      <c r="M85" s="4"/>
      <c r="N85" s="4"/>
    </row>
    <row r="86" spans="2:14">
      <c r="B86" s="2"/>
      <c r="G86" s="3"/>
      <c r="H86" s="3"/>
      <c r="I86" s="3"/>
      <c r="J86" s="3"/>
      <c r="K86" s="3"/>
      <c r="L86" s="3"/>
      <c r="M86" s="4"/>
      <c r="N86" s="4"/>
    </row>
    <row r="87" spans="2:14">
      <c r="B87" s="2"/>
      <c r="G87" s="3"/>
      <c r="H87" s="3"/>
      <c r="I87" s="3"/>
      <c r="J87" s="3"/>
      <c r="K87" s="3"/>
      <c r="L87" s="3"/>
      <c r="M87" s="4"/>
      <c r="N87" s="4"/>
    </row>
    <row r="88" spans="2:14">
      <c r="B88" s="2"/>
      <c r="G88" s="3"/>
      <c r="H88" s="3"/>
      <c r="I88" s="3"/>
      <c r="J88" s="3"/>
      <c r="K88" s="3"/>
      <c r="L88" s="3"/>
      <c r="M88" s="4"/>
      <c r="N88" s="4"/>
    </row>
    <row r="89" spans="2:14">
      <c r="B89" s="2"/>
      <c r="G89" s="3"/>
      <c r="H89" s="3"/>
      <c r="I89" s="3"/>
      <c r="J89" s="3"/>
      <c r="K89" s="3"/>
      <c r="L89" s="3"/>
      <c r="M89" s="4"/>
      <c r="N89" s="4"/>
    </row>
    <row r="90" spans="2:14">
      <c r="B90" s="2"/>
      <c r="G90" s="3"/>
      <c r="H90" s="3"/>
      <c r="I90" s="3"/>
      <c r="J90" s="3"/>
      <c r="K90" s="3"/>
      <c r="L90" s="3"/>
      <c r="M90" s="4"/>
      <c r="N90" s="4"/>
    </row>
    <row r="91" spans="2:14">
      <c r="B91" s="2"/>
      <c r="G91" s="3"/>
      <c r="H91" s="3"/>
      <c r="I91" s="3"/>
      <c r="J91" s="3"/>
      <c r="K91" s="3"/>
      <c r="L91" s="3"/>
      <c r="M91" s="4"/>
      <c r="N91" s="4"/>
    </row>
    <row r="92" spans="2:14">
      <c r="B92" s="2"/>
      <c r="G92" s="3"/>
      <c r="H92" s="3"/>
      <c r="I92" s="3"/>
      <c r="J92" s="3"/>
      <c r="K92" s="3"/>
      <c r="L92" s="3"/>
      <c r="M92" s="4"/>
      <c r="N92" s="4"/>
    </row>
    <row r="93" spans="2:14">
      <c r="B93" s="2"/>
      <c r="G93" s="3"/>
      <c r="H93" s="3"/>
      <c r="I93" s="3"/>
      <c r="J93" s="3"/>
      <c r="K93" s="3"/>
      <c r="L93" s="3"/>
      <c r="M93" s="4"/>
      <c r="N93" s="4"/>
    </row>
    <row r="94" spans="2:14">
      <c r="B94" s="2"/>
      <c r="G94" s="3"/>
      <c r="H94" s="3"/>
      <c r="I94" s="3"/>
      <c r="J94" s="3"/>
      <c r="K94" s="3"/>
      <c r="L94" s="3"/>
      <c r="M94" s="4"/>
      <c r="N94" s="4"/>
    </row>
    <row r="95" spans="2:14">
      <c r="B95" s="2"/>
      <c r="G95" s="3"/>
      <c r="H95" s="3"/>
      <c r="I95" s="3"/>
      <c r="J95" s="3"/>
      <c r="K95" s="3"/>
      <c r="L95" s="3"/>
      <c r="M95" s="4"/>
      <c r="N95" s="4"/>
    </row>
    <row r="96" spans="2:14">
      <c r="B96" s="2"/>
      <c r="G96" s="3"/>
      <c r="H96" s="3"/>
      <c r="I96" s="3"/>
      <c r="J96" s="3"/>
      <c r="K96" s="3"/>
      <c r="L96" s="3"/>
      <c r="M96" s="4"/>
      <c r="N96" s="4"/>
    </row>
    <row r="97" spans="2:14">
      <c r="B97" s="2"/>
      <c r="G97" s="3"/>
      <c r="H97" s="3"/>
      <c r="I97" s="3"/>
      <c r="J97" s="3"/>
      <c r="K97" s="3"/>
      <c r="L97" s="3"/>
      <c r="M97" s="4"/>
      <c r="N97" s="4"/>
    </row>
    <row r="98" spans="2:14">
      <c r="B98" s="2"/>
      <c r="G98" s="3"/>
      <c r="H98" s="3"/>
      <c r="I98" s="3"/>
      <c r="J98" s="3"/>
      <c r="K98" s="3"/>
      <c r="L98" s="3"/>
      <c r="M98" s="4"/>
      <c r="N98" s="4"/>
    </row>
    <row r="99" spans="2:14">
      <c r="B99" s="2"/>
      <c r="G99" s="3"/>
      <c r="H99" s="3"/>
      <c r="I99" s="3"/>
      <c r="J99" s="3"/>
      <c r="K99" s="3"/>
      <c r="L99" s="3"/>
      <c r="M99" s="4"/>
      <c r="N99" s="4"/>
    </row>
    <row r="100" spans="2:14">
      <c r="B100" s="2"/>
      <c r="G100" s="3"/>
      <c r="H100" s="3"/>
      <c r="I100" s="3"/>
      <c r="J100" s="3"/>
      <c r="K100" s="3"/>
      <c r="L100" s="3"/>
      <c r="M100" s="4"/>
      <c r="N100" s="4"/>
    </row>
    <row r="101" spans="2:14">
      <c r="B101" s="2"/>
      <c r="G101" s="3"/>
      <c r="H101" s="3"/>
      <c r="I101" s="3"/>
      <c r="J101" s="3"/>
      <c r="K101" s="3"/>
      <c r="L101" s="3"/>
      <c r="M101" s="4"/>
      <c r="N101" s="4"/>
    </row>
    <row r="102" spans="2:14">
      <c r="B102" s="2"/>
      <c r="G102" s="3"/>
      <c r="H102" s="3"/>
      <c r="I102" s="3"/>
      <c r="J102" s="3"/>
      <c r="K102" s="3"/>
      <c r="L102" s="3"/>
      <c r="M102" s="4"/>
      <c r="N102" s="4"/>
    </row>
    <row r="103" spans="2:14">
      <c r="B103" s="2"/>
      <c r="G103" s="3"/>
      <c r="H103" s="3"/>
      <c r="I103" s="3"/>
      <c r="J103" s="3"/>
      <c r="K103" s="3"/>
      <c r="L103" s="3"/>
      <c r="M103" s="4"/>
      <c r="N103" s="4"/>
    </row>
    <row r="104" spans="2:14">
      <c r="B104" s="2"/>
      <c r="G104" s="3"/>
      <c r="H104" s="3"/>
      <c r="I104" s="3"/>
      <c r="J104" s="3"/>
      <c r="K104" s="3"/>
      <c r="L104" s="3"/>
      <c r="M104" s="4"/>
      <c r="N104" s="4"/>
    </row>
    <row r="105" spans="2:14">
      <c r="B105" s="2"/>
      <c r="G105" s="3"/>
      <c r="H105" s="3"/>
      <c r="I105" s="3"/>
      <c r="J105" s="3"/>
      <c r="K105" s="3"/>
      <c r="L105" s="3"/>
      <c r="M105" s="4"/>
      <c r="N105" s="4"/>
    </row>
    <row r="106" spans="2:14">
      <c r="B106" s="2"/>
      <c r="G106" s="3"/>
      <c r="H106" s="3"/>
      <c r="I106" s="3"/>
      <c r="J106" s="3"/>
      <c r="K106" s="3"/>
      <c r="L106" s="3"/>
      <c r="M106" s="4"/>
      <c r="N106" s="4"/>
    </row>
    <row r="107" spans="2:14">
      <c r="B107" s="2"/>
      <c r="G107" s="3"/>
      <c r="H107" s="3"/>
      <c r="I107" s="3"/>
      <c r="J107" s="3"/>
      <c r="K107" s="3"/>
      <c r="L107" s="3"/>
      <c r="M107" s="4"/>
      <c r="N107" s="4"/>
    </row>
    <row r="108" spans="2:14">
      <c r="B108" s="2"/>
      <c r="G108" s="3"/>
      <c r="H108" s="3"/>
      <c r="I108" s="3"/>
      <c r="J108" s="3"/>
      <c r="K108" s="3"/>
      <c r="L108" s="3"/>
      <c r="M108" s="4"/>
      <c r="N108" s="4"/>
    </row>
    <row r="109" spans="2:14">
      <c r="B109" s="2"/>
      <c r="C109" s="16"/>
      <c r="D109" s="16"/>
      <c r="E109" s="16"/>
      <c r="F109" s="16"/>
      <c r="G109" s="3"/>
      <c r="H109" s="3"/>
      <c r="I109" s="3"/>
      <c r="J109" s="3"/>
      <c r="K109" s="3"/>
      <c r="L109" s="3"/>
      <c r="M109" s="4"/>
      <c r="N109" s="4"/>
    </row>
    <row r="110" spans="2:14">
      <c r="B110" s="2"/>
      <c r="G110" s="3"/>
      <c r="H110" s="3"/>
      <c r="I110" s="3"/>
      <c r="J110" s="3"/>
      <c r="K110" s="3"/>
      <c r="L110" s="3"/>
      <c r="M110" s="4"/>
      <c r="N110" s="4"/>
    </row>
    <row r="111" spans="2:14">
      <c r="B111" s="2"/>
      <c r="G111" s="3"/>
      <c r="H111" s="3"/>
      <c r="I111" s="3"/>
      <c r="J111" s="3"/>
      <c r="K111" s="3"/>
      <c r="L111" s="3"/>
      <c r="M111" s="4"/>
      <c r="N111" s="4"/>
    </row>
    <row r="112" spans="2:14">
      <c r="B112" s="2"/>
      <c r="G112" s="3"/>
      <c r="H112" s="3"/>
      <c r="I112" s="3"/>
      <c r="J112" s="3"/>
      <c r="K112" s="3"/>
      <c r="L112" s="3"/>
      <c r="M112" s="4"/>
      <c r="N112" s="4"/>
    </row>
    <row r="113" spans="2:14">
      <c r="B113" s="2"/>
      <c r="G113" s="3"/>
      <c r="H113" s="3"/>
      <c r="I113" s="3"/>
      <c r="J113" s="3"/>
      <c r="K113" s="3"/>
      <c r="L113" s="3"/>
      <c r="M113" s="4"/>
      <c r="N113" s="4"/>
    </row>
    <row r="114" spans="2:14">
      <c r="B114" s="2"/>
      <c r="G114" s="3"/>
      <c r="H114" s="3"/>
      <c r="I114" s="3"/>
      <c r="J114" s="3"/>
      <c r="K114" s="3"/>
      <c r="L114" s="3"/>
      <c r="M114" s="4"/>
      <c r="N114" s="4"/>
    </row>
    <row r="115" spans="2:14">
      <c r="B115" s="2"/>
      <c r="G115" s="3"/>
      <c r="H115" s="3"/>
      <c r="I115" s="3"/>
      <c r="J115" s="3"/>
      <c r="K115" s="3"/>
      <c r="L115" s="3"/>
      <c r="M115" s="4"/>
      <c r="N115" s="4"/>
    </row>
    <row r="116" spans="2:14">
      <c r="B116" s="2"/>
      <c r="G116" s="3"/>
      <c r="H116" s="3"/>
      <c r="I116" s="3"/>
      <c r="J116" s="3"/>
      <c r="K116" s="3"/>
      <c r="L116" s="3"/>
      <c r="M116" s="4"/>
      <c r="N116" s="4"/>
    </row>
    <row r="117" spans="2:14">
      <c r="B117" s="2"/>
      <c r="G117" s="3"/>
      <c r="H117" s="3"/>
      <c r="I117" s="3"/>
      <c r="J117" s="3"/>
      <c r="K117" s="3"/>
      <c r="L117" s="3"/>
      <c r="M117" s="4"/>
      <c r="N117" s="4"/>
    </row>
    <row r="118" spans="2:14">
      <c r="B118" s="2"/>
      <c r="G118" s="3"/>
      <c r="H118" s="3"/>
      <c r="I118" s="3"/>
      <c r="J118" s="3"/>
      <c r="K118" s="3"/>
      <c r="L118" s="3"/>
      <c r="M118" s="4"/>
      <c r="N118" s="4"/>
    </row>
    <row r="119" spans="2:14">
      <c r="B119" s="2"/>
      <c r="G119" s="3"/>
      <c r="H119" s="3"/>
      <c r="I119" s="3"/>
      <c r="J119" s="3"/>
      <c r="K119" s="3"/>
      <c r="L119" s="3"/>
      <c r="M119" s="4"/>
      <c r="N119" s="4"/>
    </row>
    <row r="120" spans="2:14">
      <c r="B120" s="2"/>
      <c r="G120" s="3"/>
      <c r="H120" s="3"/>
      <c r="I120" s="3"/>
      <c r="J120" s="3"/>
      <c r="K120" s="3"/>
      <c r="L120" s="3"/>
      <c r="M120" s="4"/>
      <c r="N120" s="4"/>
    </row>
    <row r="121" spans="2:14">
      <c r="B121" s="2"/>
      <c r="G121" s="3"/>
      <c r="H121" s="3"/>
      <c r="I121" s="3"/>
      <c r="J121" s="3"/>
      <c r="K121" s="3"/>
      <c r="L121" s="3"/>
      <c r="M121" s="4"/>
      <c r="N121" s="4"/>
    </row>
    <row r="122" spans="2:14">
      <c r="B122" s="2"/>
      <c r="G122" s="3"/>
      <c r="H122" s="3"/>
      <c r="I122" s="3"/>
      <c r="J122" s="3"/>
      <c r="K122" s="3"/>
      <c r="L122" s="3"/>
      <c r="M122" s="4"/>
      <c r="N122" s="4"/>
    </row>
    <row r="123" spans="2:14">
      <c r="B123" s="2"/>
      <c r="G123" s="3"/>
      <c r="H123" s="3"/>
      <c r="I123" s="3"/>
      <c r="J123" s="3"/>
      <c r="K123" s="3"/>
      <c r="L123" s="3"/>
      <c r="M123" s="4"/>
      <c r="N123" s="4"/>
    </row>
    <row r="124" spans="2:14">
      <c r="B124" s="2"/>
      <c r="G124" s="3"/>
      <c r="H124" s="3"/>
      <c r="I124" s="3"/>
      <c r="J124" s="3"/>
      <c r="K124" s="3"/>
      <c r="L124" s="3"/>
      <c r="M124" s="4"/>
      <c r="N124" s="4"/>
    </row>
    <row r="125" spans="2:14">
      <c r="B125" s="2"/>
      <c r="G125" s="3"/>
      <c r="H125" s="3"/>
      <c r="I125" s="3"/>
      <c r="J125" s="3"/>
      <c r="K125" s="3"/>
      <c r="L125" s="3"/>
      <c r="M125" s="4"/>
      <c r="N125" s="4"/>
    </row>
    <row r="126" spans="2:14">
      <c r="B126" s="2"/>
      <c r="G126" s="3"/>
      <c r="H126" s="3"/>
      <c r="I126" s="3"/>
      <c r="J126" s="3"/>
      <c r="K126" s="3"/>
      <c r="L126" s="3"/>
      <c r="M126" s="4"/>
      <c r="N126" s="4"/>
    </row>
    <row r="127" spans="2:14">
      <c r="B127" s="2"/>
      <c r="G127" s="3"/>
      <c r="H127" s="3"/>
      <c r="I127" s="3"/>
      <c r="J127" s="3"/>
      <c r="K127" s="3"/>
      <c r="L127" s="3"/>
      <c r="M127" s="4"/>
      <c r="N127" s="4"/>
    </row>
    <row r="128" spans="2:14">
      <c r="B128" s="2"/>
      <c r="G128" s="3"/>
      <c r="H128" s="3"/>
      <c r="I128" s="3"/>
      <c r="J128" s="3"/>
      <c r="K128" s="3"/>
      <c r="L128" s="3"/>
      <c r="M128" s="4"/>
      <c r="N128" s="4"/>
    </row>
    <row r="129" spans="2:14">
      <c r="B129" s="2"/>
      <c r="G129" s="3"/>
      <c r="H129" s="3"/>
      <c r="I129" s="3"/>
      <c r="J129" s="3"/>
      <c r="K129" s="3"/>
      <c r="L129" s="3"/>
      <c r="M129" s="4"/>
      <c r="N129" s="4"/>
    </row>
    <row r="130" spans="2:14">
      <c r="B130" s="2"/>
      <c r="G130" s="3"/>
      <c r="H130" s="3"/>
      <c r="I130" s="3"/>
      <c r="J130" s="3"/>
      <c r="K130" s="3"/>
      <c r="L130" s="3"/>
      <c r="M130" s="4"/>
      <c r="N130" s="4"/>
    </row>
    <row r="131" spans="2:14">
      <c r="B131" s="2"/>
      <c r="G131" s="3"/>
      <c r="H131" s="3"/>
      <c r="I131" s="3"/>
      <c r="J131" s="3"/>
      <c r="K131" s="3"/>
      <c r="L131" s="3"/>
      <c r="M131" s="4"/>
      <c r="N131" s="4"/>
    </row>
    <row r="132" spans="2:14">
      <c r="B132" s="2"/>
      <c r="G132" s="3"/>
      <c r="H132" s="3"/>
      <c r="I132" s="3"/>
      <c r="J132" s="3"/>
      <c r="K132" s="3"/>
      <c r="L132" s="3"/>
      <c r="M132" s="4"/>
      <c r="N132" s="4"/>
    </row>
    <row r="133" spans="2:14">
      <c r="B133" s="2"/>
      <c r="G133" s="3"/>
      <c r="H133" s="3"/>
      <c r="I133" s="3"/>
      <c r="J133" s="3"/>
      <c r="K133" s="3"/>
      <c r="L133" s="3"/>
      <c r="M133" s="4"/>
      <c r="N133" s="4"/>
    </row>
    <row r="134" spans="2:14">
      <c r="B134" s="2"/>
      <c r="G134" s="3"/>
      <c r="H134" s="3"/>
      <c r="I134" s="3"/>
      <c r="J134" s="3"/>
      <c r="K134" s="3"/>
      <c r="L134" s="3"/>
      <c r="M134" s="4"/>
      <c r="N134" s="4"/>
    </row>
    <row r="135" spans="2:14">
      <c r="B135" s="2"/>
      <c r="G135" s="3"/>
      <c r="H135" s="3"/>
      <c r="I135" s="3"/>
      <c r="J135" s="3"/>
      <c r="K135" s="3"/>
      <c r="L135" s="3"/>
      <c r="M135" s="4"/>
      <c r="N135" s="4"/>
    </row>
    <row r="136" spans="2:14">
      <c r="B136" s="2"/>
      <c r="G136" s="3"/>
      <c r="H136" s="3"/>
      <c r="I136" s="3"/>
      <c r="J136" s="3"/>
      <c r="K136" s="3"/>
      <c r="L136" s="3"/>
      <c r="M136" s="4"/>
      <c r="N136" s="4"/>
    </row>
    <row r="137" spans="2:14">
      <c r="B137" s="2"/>
      <c r="G137" s="3"/>
      <c r="H137" s="3"/>
      <c r="I137" s="3"/>
      <c r="J137" s="3"/>
      <c r="K137" s="3"/>
      <c r="L137" s="3"/>
      <c r="M137" s="4"/>
      <c r="N137" s="4"/>
    </row>
    <row r="138" spans="2:14">
      <c r="B138" s="2"/>
      <c r="G138" s="3"/>
      <c r="H138" s="3"/>
      <c r="I138" s="3"/>
      <c r="J138" s="3"/>
      <c r="K138" s="3"/>
      <c r="L138" s="3"/>
      <c r="M138" s="4"/>
      <c r="N138" s="4"/>
    </row>
    <row r="139" spans="2:14">
      <c r="B139" s="2"/>
      <c r="G139" s="3"/>
      <c r="H139" s="3"/>
      <c r="I139" s="3"/>
      <c r="J139" s="3"/>
      <c r="K139" s="3"/>
      <c r="L139" s="3"/>
      <c r="M139" s="4"/>
      <c r="N139" s="4"/>
    </row>
    <row r="140" spans="2:14">
      <c r="B140" s="2"/>
      <c r="G140" s="3"/>
      <c r="H140" s="3"/>
      <c r="I140" s="3"/>
      <c r="J140" s="3"/>
      <c r="K140" s="3"/>
      <c r="L140" s="3"/>
      <c r="M140" s="4"/>
      <c r="N140" s="4"/>
    </row>
    <row r="141" spans="2:14">
      <c r="B141" s="2"/>
      <c r="G141" s="3"/>
      <c r="H141" s="3"/>
      <c r="I141" s="3"/>
      <c r="J141" s="3"/>
      <c r="K141" s="3"/>
      <c r="L141" s="3"/>
      <c r="M141" s="4"/>
      <c r="N141" s="4"/>
    </row>
    <row r="142" spans="2:14">
      <c r="B142" s="2"/>
      <c r="G142" s="3"/>
      <c r="H142" s="3"/>
      <c r="I142" s="3"/>
      <c r="J142" s="3"/>
      <c r="K142" s="3"/>
      <c r="L142" s="3"/>
      <c r="M142" s="4"/>
      <c r="N142" s="4"/>
    </row>
    <row r="143" spans="2:14">
      <c r="B143" s="2"/>
      <c r="G143" s="3"/>
      <c r="H143" s="3"/>
      <c r="I143" s="3"/>
      <c r="J143" s="3"/>
      <c r="K143" s="3"/>
      <c r="L143" s="3"/>
      <c r="M143" s="4"/>
      <c r="N143" s="4"/>
    </row>
    <row r="144" spans="2:14">
      <c r="B144" s="2"/>
      <c r="G144" s="3"/>
      <c r="H144" s="3"/>
      <c r="I144" s="3"/>
      <c r="J144" s="3"/>
      <c r="K144" s="3"/>
      <c r="L144" s="3"/>
      <c r="M144" s="4"/>
      <c r="N144" s="4"/>
    </row>
    <row r="145" spans="2:14">
      <c r="B145" s="2"/>
      <c r="G145" s="3"/>
      <c r="H145" s="3"/>
      <c r="I145" s="3"/>
      <c r="J145" s="3"/>
      <c r="K145" s="3"/>
      <c r="L145" s="3"/>
      <c r="M145" s="4"/>
      <c r="N145" s="4"/>
    </row>
    <row r="146" spans="2:14">
      <c r="B146" s="2"/>
      <c r="G146" s="3"/>
      <c r="H146" s="3"/>
      <c r="I146" s="3"/>
      <c r="J146" s="3"/>
      <c r="K146" s="3"/>
      <c r="L146" s="3"/>
      <c r="M146" s="4"/>
      <c r="N146" s="4"/>
    </row>
    <row r="147" spans="2:14">
      <c r="B147" s="2"/>
      <c r="G147" s="3"/>
      <c r="H147" s="3"/>
      <c r="I147" s="3"/>
      <c r="J147" s="3"/>
      <c r="K147" s="3"/>
      <c r="L147" s="3"/>
      <c r="M147" s="4"/>
      <c r="N147" s="4"/>
    </row>
    <row r="148" spans="2:14">
      <c r="B148" s="2"/>
      <c r="G148" s="3"/>
      <c r="H148" s="3"/>
      <c r="I148" s="3"/>
      <c r="J148" s="3"/>
      <c r="K148" s="3"/>
      <c r="L148" s="3"/>
      <c r="M148" s="4"/>
      <c r="N148" s="4"/>
    </row>
    <row r="149" spans="2:14">
      <c r="B149" s="2"/>
      <c r="G149" s="3"/>
      <c r="H149" s="3"/>
      <c r="I149" s="3"/>
      <c r="J149" s="3"/>
      <c r="K149" s="3"/>
      <c r="L149" s="3"/>
      <c r="M149" s="4"/>
      <c r="N149" s="4"/>
    </row>
    <row r="150" spans="2:14">
      <c r="B150" s="2"/>
      <c r="G150" s="3"/>
      <c r="H150" s="3"/>
      <c r="I150" s="3"/>
      <c r="J150" s="3"/>
      <c r="K150" s="3"/>
      <c r="L150" s="3"/>
      <c r="M150" s="4"/>
      <c r="N150" s="4"/>
    </row>
    <row r="151" spans="2:14">
      <c r="B151" s="2"/>
      <c r="G151" s="3"/>
      <c r="H151" s="3"/>
      <c r="I151" s="3"/>
      <c r="J151" s="3"/>
      <c r="K151" s="3"/>
      <c r="L151" s="3"/>
      <c r="M151" s="4"/>
      <c r="N151" s="4"/>
    </row>
    <row r="152" spans="2:14">
      <c r="B152" s="2"/>
      <c r="G152" s="3"/>
      <c r="H152" s="3"/>
      <c r="I152" s="3"/>
      <c r="J152" s="3"/>
      <c r="K152" s="3"/>
      <c r="L152" s="3"/>
      <c r="M152" s="4"/>
      <c r="N152" s="4"/>
    </row>
    <row r="153" spans="2:14">
      <c r="B153" s="2"/>
      <c r="G153" s="3"/>
      <c r="H153" s="3"/>
      <c r="I153" s="3"/>
      <c r="J153" s="3"/>
      <c r="K153" s="3"/>
      <c r="L153" s="3"/>
      <c r="M153" s="4"/>
      <c r="N153" s="4"/>
    </row>
    <row r="154" spans="2:14">
      <c r="B154" s="2"/>
      <c r="G154" s="3"/>
      <c r="H154" s="3"/>
      <c r="I154" s="3"/>
      <c r="J154" s="3"/>
      <c r="K154" s="3"/>
      <c r="L154" s="3"/>
      <c r="M154" s="4"/>
      <c r="N154" s="4"/>
    </row>
    <row r="155" spans="2:14">
      <c r="B155" s="2"/>
      <c r="G155" s="3"/>
      <c r="H155" s="3"/>
      <c r="I155" s="3"/>
      <c r="J155" s="3"/>
      <c r="K155" s="3"/>
      <c r="L155" s="3"/>
      <c r="M155" s="4"/>
      <c r="N155" s="4"/>
    </row>
    <row r="156" spans="2:14">
      <c r="B156" s="2"/>
      <c r="G156" s="3"/>
      <c r="H156" s="3"/>
      <c r="I156" s="3"/>
      <c r="J156" s="3"/>
      <c r="K156" s="3"/>
      <c r="L156" s="3"/>
      <c r="M156" s="4"/>
      <c r="N156" s="4"/>
    </row>
    <row r="157" spans="2:14">
      <c r="B157" s="2"/>
      <c r="G157" s="3"/>
      <c r="H157" s="3"/>
      <c r="I157" s="3"/>
      <c r="J157" s="3"/>
      <c r="K157" s="3"/>
      <c r="L157" s="3"/>
      <c r="M157" s="4"/>
      <c r="N157" s="4"/>
    </row>
    <row r="158" spans="2:14">
      <c r="B158" s="2"/>
      <c r="G158" s="3"/>
      <c r="H158" s="3"/>
      <c r="I158" s="3"/>
      <c r="J158" s="3"/>
      <c r="K158" s="3"/>
      <c r="L158" s="3"/>
      <c r="M158" s="4"/>
      <c r="N158" s="4"/>
    </row>
    <row r="159" spans="2:14">
      <c r="B159" s="2"/>
      <c r="G159" s="3"/>
      <c r="H159" s="3"/>
      <c r="I159" s="3"/>
      <c r="J159" s="3"/>
      <c r="K159" s="3"/>
      <c r="L159" s="3"/>
      <c r="M159" s="4"/>
      <c r="N159" s="4"/>
    </row>
    <row r="160" spans="2:14">
      <c r="B160" s="2"/>
      <c r="G160" s="3"/>
      <c r="H160" s="3"/>
      <c r="I160" s="3"/>
      <c r="J160" s="3"/>
      <c r="K160" s="3"/>
      <c r="L160" s="3"/>
      <c r="M160" s="4"/>
      <c r="N160" s="4"/>
    </row>
    <row r="161" spans="2:14">
      <c r="B161" s="2"/>
      <c r="G161" s="3"/>
      <c r="H161" s="3"/>
      <c r="I161" s="3"/>
      <c r="J161" s="3"/>
      <c r="K161" s="3"/>
      <c r="L161" s="3"/>
      <c r="M161" s="4"/>
      <c r="N161" s="4"/>
    </row>
    <row r="162" spans="2:14">
      <c r="B162" s="2"/>
      <c r="G162" s="3"/>
      <c r="H162" s="3"/>
      <c r="I162" s="3"/>
      <c r="J162" s="3"/>
      <c r="K162" s="3"/>
      <c r="L162" s="3"/>
      <c r="M162" s="4"/>
      <c r="N162" s="4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Mizraim Ramirez Lopez</dc:creator>
  <cp:keywords/>
  <dc:description/>
  <cp:lastModifiedBy>Josue Mizraim Ramirez Lopez</cp:lastModifiedBy>
  <cp:revision/>
  <dcterms:created xsi:type="dcterms:W3CDTF">2024-07-18T20:45:27Z</dcterms:created>
  <dcterms:modified xsi:type="dcterms:W3CDTF">2025-12-22T16:45:05Z</dcterms:modified>
  <cp:category/>
  <cp:contentStatus/>
</cp:coreProperties>
</file>